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7-201 Opravy MU 2017\Projekt\06-PrF-Oprava střechy-Veveří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6 v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'06 v2 Pol'!$A$1:$V$156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46" i="12"/>
  <c r="AE146" i="12"/>
  <c r="AF146" i="12"/>
  <c r="I7" i="12"/>
  <c r="K7" i="12"/>
  <c r="Q7" i="12"/>
  <c r="G8" i="12"/>
  <c r="I8" i="12"/>
  <c r="K8" i="12"/>
  <c r="M8" i="12"/>
  <c r="O8" i="12"/>
  <c r="Q8" i="12"/>
  <c r="U8" i="12"/>
  <c r="U7" i="12" s="1"/>
  <c r="G10" i="12"/>
  <c r="G7" i="12" s="1"/>
  <c r="I10" i="12"/>
  <c r="K10" i="12"/>
  <c r="O10" i="12"/>
  <c r="O7" i="12" s="1"/>
  <c r="Q10" i="12"/>
  <c r="U10" i="12"/>
  <c r="Q12" i="12"/>
  <c r="G13" i="12"/>
  <c r="M13" i="12" s="1"/>
  <c r="M12" i="12" s="1"/>
  <c r="I13" i="12"/>
  <c r="I12" i="12" s="1"/>
  <c r="K13" i="12"/>
  <c r="K12" i="12" s="1"/>
  <c r="O13" i="12"/>
  <c r="Q13" i="12"/>
  <c r="U13" i="12"/>
  <c r="U12" i="12" s="1"/>
  <c r="G16" i="12"/>
  <c r="I16" i="12"/>
  <c r="K16" i="12"/>
  <c r="M16" i="12"/>
  <c r="O16" i="12"/>
  <c r="Q16" i="12"/>
  <c r="U16" i="12"/>
  <c r="G18" i="12"/>
  <c r="M18" i="12" s="1"/>
  <c r="I18" i="12"/>
  <c r="K18" i="12"/>
  <c r="O18" i="12"/>
  <c r="O12" i="12" s="1"/>
  <c r="Q18" i="12"/>
  <c r="U18" i="12"/>
  <c r="G23" i="12"/>
  <c r="I23" i="12"/>
  <c r="O23" i="12"/>
  <c r="G24" i="12"/>
  <c r="M24" i="12" s="1"/>
  <c r="M23" i="12" s="1"/>
  <c r="I24" i="12"/>
  <c r="K24" i="12"/>
  <c r="K23" i="12" s="1"/>
  <c r="O24" i="12"/>
  <c r="Q24" i="12"/>
  <c r="Q23" i="12" s="1"/>
  <c r="U24" i="12"/>
  <c r="U23" i="12" s="1"/>
  <c r="G30" i="12"/>
  <c r="G29" i="12" s="1"/>
  <c r="I30" i="12"/>
  <c r="K30" i="12"/>
  <c r="M30" i="12"/>
  <c r="O30" i="12"/>
  <c r="O29" i="12" s="1"/>
  <c r="Q30" i="12"/>
  <c r="U30" i="12"/>
  <c r="G32" i="12"/>
  <c r="M32" i="12" s="1"/>
  <c r="M29" i="12" s="1"/>
  <c r="I32" i="12"/>
  <c r="I29" i="12" s="1"/>
  <c r="K32" i="12"/>
  <c r="O32" i="12"/>
  <c r="Q32" i="12"/>
  <c r="Q29" i="12" s="1"/>
  <c r="U32" i="12"/>
  <c r="G37" i="12"/>
  <c r="M37" i="12" s="1"/>
  <c r="I37" i="12"/>
  <c r="K37" i="12"/>
  <c r="O37" i="12"/>
  <c r="Q37" i="12"/>
  <c r="U37" i="12"/>
  <c r="U29" i="12" s="1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K29" i="12" s="1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O45" i="12"/>
  <c r="Q45" i="12"/>
  <c r="G46" i="12"/>
  <c r="M46" i="12" s="1"/>
  <c r="M45" i="12" s="1"/>
  <c r="I46" i="12"/>
  <c r="K46" i="12"/>
  <c r="K45" i="12" s="1"/>
  <c r="O46" i="12"/>
  <c r="Q46" i="12"/>
  <c r="U46" i="12"/>
  <c r="U45" i="12" s="1"/>
  <c r="K47" i="12"/>
  <c r="U47" i="12"/>
  <c r="G48" i="12"/>
  <c r="G47" i="12" s="1"/>
  <c r="I48" i="12"/>
  <c r="K48" i="12"/>
  <c r="O48" i="12"/>
  <c r="O47" i="12" s="1"/>
  <c r="Q48" i="12"/>
  <c r="U48" i="12"/>
  <c r="G50" i="12"/>
  <c r="M50" i="12" s="1"/>
  <c r="I50" i="12"/>
  <c r="I47" i="12" s="1"/>
  <c r="K50" i="12"/>
  <c r="O50" i="12"/>
  <c r="Q50" i="12"/>
  <c r="Q47" i="12" s="1"/>
  <c r="U50" i="12"/>
  <c r="K51" i="12"/>
  <c r="G52" i="12"/>
  <c r="I52" i="12"/>
  <c r="K52" i="12"/>
  <c r="M52" i="12"/>
  <c r="O52" i="12"/>
  <c r="Q52" i="12"/>
  <c r="U52" i="12"/>
  <c r="G54" i="12"/>
  <c r="G51" i="12" s="1"/>
  <c r="I54" i="12"/>
  <c r="K54" i="12"/>
  <c r="M54" i="12"/>
  <c r="O54" i="12"/>
  <c r="O51" i="12" s="1"/>
  <c r="Q54" i="12"/>
  <c r="U54" i="12"/>
  <c r="G56" i="12"/>
  <c r="M56" i="12" s="1"/>
  <c r="I56" i="12"/>
  <c r="I51" i="12" s="1"/>
  <c r="K56" i="12"/>
  <c r="O56" i="12"/>
  <c r="Q56" i="12"/>
  <c r="Q51" i="12" s="1"/>
  <c r="U56" i="12"/>
  <c r="G58" i="12"/>
  <c r="M58" i="12" s="1"/>
  <c r="I58" i="12"/>
  <c r="K58" i="12"/>
  <c r="O58" i="12"/>
  <c r="Q58" i="12"/>
  <c r="U58" i="12"/>
  <c r="U51" i="12" s="1"/>
  <c r="G60" i="12"/>
  <c r="G59" i="12" s="1"/>
  <c r="I60" i="12"/>
  <c r="K60" i="12"/>
  <c r="O60" i="12"/>
  <c r="O59" i="12" s="1"/>
  <c r="Q60" i="12"/>
  <c r="U60" i="12"/>
  <c r="G62" i="12"/>
  <c r="M62" i="12" s="1"/>
  <c r="I62" i="12"/>
  <c r="I59" i="12" s="1"/>
  <c r="K62" i="12"/>
  <c r="O62" i="12"/>
  <c r="Q62" i="12"/>
  <c r="Q59" i="12" s="1"/>
  <c r="U62" i="12"/>
  <c r="G64" i="12"/>
  <c r="M64" i="12" s="1"/>
  <c r="I64" i="12"/>
  <c r="K64" i="12"/>
  <c r="K59" i="12" s="1"/>
  <c r="O64" i="12"/>
  <c r="Q64" i="12"/>
  <c r="U64" i="12"/>
  <c r="U59" i="12" s="1"/>
  <c r="G66" i="12"/>
  <c r="M66" i="12" s="1"/>
  <c r="M65" i="12" s="1"/>
  <c r="I66" i="12"/>
  <c r="K66" i="12"/>
  <c r="O66" i="12"/>
  <c r="O65" i="12" s="1"/>
  <c r="Q66" i="12"/>
  <c r="U66" i="12"/>
  <c r="G68" i="12"/>
  <c r="M68" i="12" s="1"/>
  <c r="I68" i="12"/>
  <c r="I65" i="12" s="1"/>
  <c r="K68" i="12"/>
  <c r="O68" i="12"/>
  <c r="Q68" i="12"/>
  <c r="Q65" i="12" s="1"/>
  <c r="U68" i="12"/>
  <c r="G73" i="12"/>
  <c r="M73" i="12" s="1"/>
  <c r="I73" i="12"/>
  <c r="K73" i="12"/>
  <c r="K65" i="12" s="1"/>
  <c r="O73" i="12"/>
  <c r="Q73" i="12"/>
  <c r="U73" i="12"/>
  <c r="U65" i="12" s="1"/>
  <c r="G75" i="12"/>
  <c r="I75" i="12"/>
  <c r="K75" i="12"/>
  <c r="M75" i="12"/>
  <c r="O75" i="12"/>
  <c r="Q75" i="12"/>
  <c r="U75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6" i="12"/>
  <c r="M86" i="12" s="1"/>
  <c r="I86" i="12"/>
  <c r="K86" i="12"/>
  <c r="O86" i="12"/>
  <c r="Q86" i="12"/>
  <c r="U86" i="12"/>
  <c r="G88" i="12"/>
  <c r="I88" i="12"/>
  <c r="K88" i="12"/>
  <c r="M88" i="12"/>
  <c r="O88" i="12"/>
  <c r="Q88" i="12"/>
  <c r="U88" i="12"/>
  <c r="G91" i="12"/>
  <c r="M91" i="12" s="1"/>
  <c r="I91" i="12"/>
  <c r="K91" i="12"/>
  <c r="O91" i="12"/>
  <c r="Q91" i="12"/>
  <c r="U91" i="12"/>
  <c r="G93" i="12"/>
  <c r="M93" i="12" s="1"/>
  <c r="I93" i="12"/>
  <c r="K93" i="12"/>
  <c r="O93" i="12"/>
  <c r="Q93" i="12"/>
  <c r="U93" i="12"/>
  <c r="G95" i="12"/>
  <c r="I95" i="12"/>
  <c r="K95" i="12"/>
  <c r="M95" i="12"/>
  <c r="O95" i="12"/>
  <c r="Q95" i="12"/>
  <c r="U95" i="12"/>
  <c r="G98" i="12"/>
  <c r="M98" i="12" s="1"/>
  <c r="I98" i="12"/>
  <c r="K98" i="12"/>
  <c r="O98" i="12"/>
  <c r="O94" i="12" s="1"/>
  <c r="Q98" i="12"/>
  <c r="U98" i="12"/>
  <c r="G100" i="12"/>
  <c r="M100" i="12" s="1"/>
  <c r="I100" i="12"/>
  <c r="I94" i="12" s="1"/>
  <c r="K100" i="12"/>
  <c r="O100" i="12"/>
  <c r="Q100" i="12"/>
  <c r="Q94" i="12" s="1"/>
  <c r="U100" i="12"/>
  <c r="G103" i="12"/>
  <c r="M103" i="12" s="1"/>
  <c r="I103" i="12"/>
  <c r="K103" i="12"/>
  <c r="K94" i="12" s="1"/>
  <c r="O103" i="12"/>
  <c r="Q103" i="12"/>
  <c r="U103" i="12"/>
  <c r="G105" i="12"/>
  <c r="I105" i="12"/>
  <c r="K105" i="12"/>
  <c r="M105" i="12"/>
  <c r="O105" i="12"/>
  <c r="Q105" i="12"/>
  <c r="U105" i="12"/>
  <c r="G107" i="12"/>
  <c r="M107" i="12" s="1"/>
  <c r="I107" i="12"/>
  <c r="K107" i="12"/>
  <c r="O107" i="12"/>
  <c r="Q107" i="12"/>
  <c r="U107" i="12"/>
  <c r="G109" i="12"/>
  <c r="M109" i="12" s="1"/>
  <c r="I109" i="12"/>
  <c r="K109" i="12"/>
  <c r="O109" i="12"/>
  <c r="Q109" i="12"/>
  <c r="U109" i="12"/>
  <c r="G115" i="12"/>
  <c r="M115" i="12" s="1"/>
  <c r="I115" i="12"/>
  <c r="K115" i="12"/>
  <c r="O115" i="12"/>
  <c r="Q115" i="12"/>
  <c r="U115" i="12"/>
  <c r="U94" i="12" s="1"/>
  <c r="G119" i="12"/>
  <c r="I119" i="12"/>
  <c r="K119" i="12"/>
  <c r="M119" i="12"/>
  <c r="O119" i="12"/>
  <c r="Q119" i="12"/>
  <c r="U119" i="12"/>
  <c r="G122" i="12"/>
  <c r="M122" i="12" s="1"/>
  <c r="I122" i="12"/>
  <c r="K122" i="12"/>
  <c r="O122" i="12"/>
  <c r="Q122" i="12"/>
  <c r="U122" i="12"/>
  <c r="G124" i="12"/>
  <c r="M124" i="12" s="1"/>
  <c r="I124" i="12"/>
  <c r="K124" i="12"/>
  <c r="O124" i="12"/>
  <c r="Q124" i="12"/>
  <c r="U124" i="12"/>
  <c r="G126" i="12"/>
  <c r="M126" i="12" s="1"/>
  <c r="I126" i="12"/>
  <c r="K126" i="12"/>
  <c r="O126" i="12"/>
  <c r="Q126" i="12"/>
  <c r="U126" i="12"/>
  <c r="G128" i="12"/>
  <c r="I128" i="12"/>
  <c r="K128" i="12"/>
  <c r="M128" i="12"/>
  <c r="O128" i="12"/>
  <c r="Q128" i="12"/>
  <c r="U128" i="12"/>
  <c r="G130" i="12"/>
  <c r="M130" i="12" s="1"/>
  <c r="I130" i="12"/>
  <c r="K130" i="12"/>
  <c r="O130" i="12"/>
  <c r="Q130" i="12"/>
  <c r="U130" i="12"/>
  <c r="G132" i="12"/>
  <c r="M132" i="12" s="1"/>
  <c r="I132" i="12"/>
  <c r="K132" i="12"/>
  <c r="O132" i="12"/>
  <c r="Q132" i="12"/>
  <c r="U132" i="12"/>
  <c r="G134" i="12"/>
  <c r="M134" i="12" s="1"/>
  <c r="I134" i="12"/>
  <c r="K134" i="12"/>
  <c r="O134" i="12"/>
  <c r="Q134" i="12"/>
  <c r="U134" i="12"/>
  <c r="G135" i="12"/>
  <c r="I135" i="12"/>
  <c r="K135" i="12"/>
  <c r="M135" i="12"/>
  <c r="O135" i="12"/>
  <c r="Q135" i="12"/>
  <c r="U135" i="12"/>
  <c r="G136" i="12"/>
  <c r="O136" i="12"/>
  <c r="G137" i="12"/>
  <c r="M137" i="12" s="1"/>
  <c r="I137" i="12"/>
  <c r="I136" i="12" s="1"/>
  <c r="K137" i="12"/>
  <c r="O137" i="12"/>
  <c r="Q137" i="12"/>
  <c r="Q136" i="12" s="1"/>
  <c r="U137" i="12"/>
  <c r="G139" i="12"/>
  <c r="M139" i="12" s="1"/>
  <c r="I139" i="12"/>
  <c r="K139" i="12"/>
  <c r="K136" i="12" s="1"/>
  <c r="O139" i="12"/>
  <c r="Q139" i="12"/>
  <c r="U139" i="12"/>
  <c r="U136" i="12" s="1"/>
  <c r="G141" i="12"/>
  <c r="I141" i="12"/>
  <c r="K141" i="12"/>
  <c r="M141" i="12"/>
  <c r="O141" i="12"/>
  <c r="Q141" i="12"/>
  <c r="U141" i="12"/>
  <c r="G143" i="12"/>
  <c r="K143" i="12"/>
  <c r="O143" i="12"/>
  <c r="U143" i="12"/>
  <c r="G144" i="12"/>
  <c r="M144" i="12" s="1"/>
  <c r="M143" i="12" s="1"/>
  <c r="I144" i="12"/>
  <c r="I143" i="12" s="1"/>
  <c r="K144" i="12"/>
  <c r="O144" i="12"/>
  <c r="Q144" i="12"/>
  <c r="Q143" i="12" s="1"/>
  <c r="U144" i="12"/>
  <c r="I20" i="1"/>
  <c r="I19" i="1"/>
  <c r="I18" i="1"/>
  <c r="I17" i="1"/>
  <c r="I16" i="1"/>
  <c r="G27" i="1"/>
  <c r="F42" i="1"/>
  <c r="G42" i="1"/>
  <c r="G25" i="1" s="1"/>
  <c r="G26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1" i="1" l="1"/>
  <c r="J60" i="1" s="1"/>
  <c r="G28" i="1"/>
  <c r="G23" i="1"/>
  <c r="M136" i="12"/>
  <c r="M94" i="12"/>
  <c r="M51" i="12"/>
  <c r="G65" i="12"/>
  <c r="M60" i="12"/>
  <c r="M59" i="12" s="1"/>
  <c r="G12" i="12"/>
  <c r="G94" i="12"/>
  <c r="M48" i="12"/>
  <c r="M47" i="12" s="1"/>
  <c r="M10" i="12"/>
  <c r="M7" i="12" s="1"/>
  <c r="I21" i="1"/>
  <c r="I39" i="1"/>
  <c r="I42" i="1" s="1"/>
  <c r="J40" i="1" s="1"/>
  <c r="J56" i="1" l="1"/>
  <c r="J54" i="1"/>
  <c r="J57" i="1"/>
  <c r="J53" i="1"/>
  <c r="J52" i="1"/>
  <c r="J59" i="1"/>
  <c r="J55" i="1"/>
  <c r="J51" i="1"/>
  <c r="J50" i="1"/>
  <c r="J58" i="1"/>
  <c r="J49" i="1"/>
  <c r="G24" i="1"/>
  <c r="G29" i="1"/>
  <c r="J39" i="1"/>
  <c r="J42" i="1" s="1"/>
  <c r="J41" i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<sst xmlns="http://schemas.openxmlformats.org/spreadsheetml/2006/main" count="678" uniqueCount="316">
  <si>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</si>
  <si>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</si>
  <si>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</si>
  <si>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</si>
  <si>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</si>
  <si>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</si>
  <si>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</si>
  <si>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</si>
  <si>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</si>
  <si>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</si>
  <si>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</si>
  <si>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</si>
  <si>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</si>
  <si>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</si>
  <si>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</si>
  <si>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</si>
  <si>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</si>
  <si>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</si>
  <si>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</si>
  <si>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</si>
  <si>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</si>
  <si>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</si>
  <si>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</si>
  <si>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</si>
  <si>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</si>
  <si>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</si>
  <si>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</si>
  <si>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</si>
  <si>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</si>
  <si>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</si>
  <si>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</si>
  <si>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</si>
  <si>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</si>
  <si>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</si>
  <si>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</si>
  <si>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</si>
  <si>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</si>
  <si>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</si>
  <si>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</si>
  <si>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</si>
  <si>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</si>
  <si>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</si>
  <si>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</si>
  <si>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v2</t>
  </si>
  <si>
    <t>(PrF) VEVEŘÍ 70, BRNO</t>
  </si>
  <si>
    <t>06</t>
  </si>
  <si>
    <t>(PrF) OPRAVA STŘECHY</t>
  </si>
  <si>
    <t>Objekt:</t>
  </si>
  <si>
    <t>Rozpočet:</t>
  </si>
  <si>
    <t>Z 17-201</t>
  </si>
  <si>
    <t>Opravy MU 2017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</si>
  <si>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</si>
  <si>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</si>
  <si>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</si>
  <si>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</si>
  <si>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</si>
  <si>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</si>
  <si>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</si>
  <si>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</si>
  <si>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</si>
  <si>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</si>
  <si>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</si>
  <si>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</si>
  <si>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</si>
  <si>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</si>
  <si>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</si>
  <si>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</si>
  <si>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</si>
  <si>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</si>
  <si>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</si>
  <si>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</si>
  <si>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</si>
  <si>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</si>
  <si>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</si>
  <si>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</si>
  <si>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</si>
  <si>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</si>
  <si>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</si>
  <si>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</si>
  <si>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</si>
  <si>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</si>
  <si>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</si>
  <si>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</si>
  <si>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</si>
  <si>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</si>
  <si>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</si>
  <si>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</si>
  <si>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</si>
  <si>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</si>
  <si>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</si>
  <si>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</si>
  <si>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</si>
  <si>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</si>
  <si>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</si>
  <si>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</si>
  <si>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</si>
  <si>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</si>
  <si>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</si>
  <si>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</si>
  <si>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</si>
  <si>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</si>
  <si>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</si>
  <si>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</si>
  <si>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</si>
  <si>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</si>
  <si>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319201311R00</t>
  </si>
  <si>
    <t>Vyrovnání povrchu zdiva maltou tl.do 3 cm</t>
  </si>
  <si>
    <t>m2</t>
  </si>
  <si>
    <t>801-4</t>
  </si>
  <si>
    <t>RTS 17/ I</t>
  </si>
  <si>
    <t>POL1_</t>
  </si>
  <si>
    <t>Položka pořadí 8 : 156.17000*0,3</t>
  </si>
  <si>
    <t>VV</t>
  </si>
  <si>
    <t>58581981R</t>
  </si>
  <si>
    <t xml:space="preserve">Malta vyrovnávací </t>
  </si>
  <si>
    <t>kg</t>
  </si>
  <si>
    <t>SPCM</t>
  </si>
  <si>
    <t>POL3_</t>
  </si>
  <si>
    <t>Hodnota z bývalého odkazu. : 5,0906415</t>
  </si>
  <si>
    <t>941955001R00</t>
  </si>
  <si>
    <t>Lešení lehké pomocné, výška podlahy do 1,2 m, vč. ochrany PE folie a roznášecích desek</t>
  </si>
  <si>
    <t>800-3</t>
  </si>
  <si>
    <t>Položka pořadí 40 : 98.30000*1,2</t>
  </si>
  <si>
    <t>Položka pořadí 41 : 2.50000*1,2</t>
  </si>
  <si>
    <t>949941101R00</t>
  </si>
  <si>
    <t>Výsuvná šplhací plošina, motorický zdvih, H40 m</t>
  </si>
  <si>
    <t>den</t>
  </si>
  <si>
    <t>POL1_1</t>
  </si>
  <si>
    <t>4</t>
  </si>
  <si>
    <t>619991011U0X</t>
  </si>
  <si>
    <t>Dočasné zakrytí konstrukcí fólie+páska+hranoly+zátěž</t>
  </si>
  <si>
    <t>Vlastní</t>
  </si>
  <si>
    <t>Položka pořadí 41 : 2.50000*1</t>
  </si>
  <si>
    <t>Položka pořadí 40 : 98.30000*1</t>
  </si>
  <si>
    <t>Položka pořadí 39 : 36.20000*1</t>
  </si>
  <si>
    <t>Položka pořadí 38 : 76.10000*1</t>
  </si>
  <si>
    <t>952901111R00</t>
  </si>
  <si>
    <t>Vyčištění budov o výšce podlaží do 4 m</t>
  </si>
  <si>
    <t>801-1</t>
  </si>
  <si>
    <t>Položka pořadí 41 : 2.50000</t>
  </si>
  <si>
    <t>Položka pořadí 40 : 98.30000</t>
  </si>
  <si>
    <t>Položka pořadí 39 : 36.20000</t>
  </si>
  <si>
    <t>Položka pořadí 38 : 76.10000</t>
  </si>
  <si>
    <t>216904391R00</t>
  </si>
  <si>
    <t>Příplatek za ruční dočištění ocelovými kartáči</t>
  </si>
  <si>
    <t>800-2</t>
  </si>
  <si>
    <t>Položka pořadí 29 : 106.26000</t>
  </si>
  <si>
    <t>965048130R00</t>
  </si>
  <si>
    <t>Dočištění povrchu po vybourání prvků, tmel do 30%</t>
  </si>
  <si>
    <t>801-3</t>
  </si>
  <si>
    <t>Položka pořadí 40 : 98.30000*0,9</t>
  </si>
  <si>
    <t>Položka pořadí 39 : 36.20000*0,75</t>
  </si>
  <si>
    <t>Položka pořadí 38 : 76.10000*0,5</t>
  </si>
  <si>
    <t>978013191R00</t>
  </si>
  <si>
    <t>Otlučení omítek vnitřních stěn v rozsahu do 100 %</t>
  </si>
  <si>
    <t>08 : 7*0,3</t>
  </si>
  <si>
    <t>979082111R00</t>
  </si>
  <si>
    <t>Vnitrostaveništní doprava suti do 10 m</t>
  </si>
  <si>
    <t>t</t>
  </si>
  <si>
    <t>POL8_</t>
  </si>
  <si>
    <t>979082121R00</t>
  </si>
  <si>
    <t>Příplatek k vnitrost. dopravě suti za dalších 5 m</t>
  </si>
  <si>
    <t>979083117R00</t>
  </si>
  <si>
    <t>Vodorovné přemístění suti na skládku do 6000 m</t>
  </si>
  <si>
    <t>800-6</t>
  </si>
  <si>
    <t>979083191R00</t>
  </si>
  <si>
    <t>Příplatek za dalších započatých 1000 m nad 6000 m</t>
  </si>
  <si>
    <t>979990001R00</t>
  </si>
  <si>
    <t>Poplatek za skládku stavební suti</t>
  </si>
  <si>
    <t>979011112R00</t>
  </si>
  <si>
    <t>Svislá doprava suti a vybour. hmot</t>
  </si>
  <si>
    <t>POL8_0</t>
  </si>
  <si>
    <t>999281111R00</t>
  </si>
  <si>
    <t>Přesun hmot pro opravy a údržbu do výšky 25 m</t>
  </si>
  <si>
    <t>POL7_</t>
  </si>
  <si>
    <t>711140101R00</t>
  </si>
  <si>
    <t>Odstr.izolace proti vlhk.vodor. pásy přitav.,1vrst, vč. svis</t>
  </si>
  <si>
    <t>800-711</t>
  </si>
  <si>
    <t>Položka pořadí 23 : 10.20000</t>
  </si>
  <si>
    <t>979990122R00</t>
  </si>
  <si>
    <t>Poplatek za skládku suti - PVC střešní krytina, vč. přesunu na skládku</t>
  </si>
  <si>
    <t>712370010RAB</t>
  </si>
  <si>
    <t>Povlaková krytina střech do 10°, PE, vč. podklad textilie a PE folie  tl. 1,5 mm</t>
  </si>
  <si>
    <t>AP-PSV</t>
  </si>
  <si>
    <t>POL2_</t>
  </si>
  <si>
    <t>41 : 6,5*2,0+6,5*(0,5+0,6)</t>
  </si>
  <si>
    <t>55326100R</t>
  </si>
  <si>
    <t>Lišta koutová/rohová rš = 100 mm l = 2 m, poplastovaná</t>
  </si>
  <si>
    <t>kus</t>
  </si>
  <si>
    <t>14 : 2*6</t>
  </si>
  <si>
    <t>55326107R</t>
  </si>
  <si>
    <t>Lišta - pásek ukončovací rš = 50 mm l = 2 m</t>
  </si>
  <si>
    <t>998712103R00</t>
  </si>
  <si>
    <t>Přesun hmot pro povlakové krytiny, výšky do 24 m</t>
  </si>
  <si>
    <t>713100832R00</t>
  </si>
  <si>
    <t>Odstr. tepelné izolace z desek</t>
  </si>
  <si>
    <t>800-713</t>
  </si>
  <si>
    <t>41 : 6*1,7</t>
  </si>
  <si>
    <t>713141151RAG</t>
  </si>
  <si>
    <t>Izolace tepelná střech shora z desek, deska minerální</t>
  </si>
  <si>
    <t>979990144R00</t>
  </si>
  <si>
    <t>Poplatek za skládku suti - minerální vata/ EPS, vč. přesunu na skládku</t>
  </si>
  <si>
    <t>622412223RT2</t>
  </si>
  <si>
    <t xml:space="preserve">Nátěr stěn vnějších, slož.3-4,  silikonový </t>
  </si>
  <si>
    <t>Položka pořadí 28 : 213.10000*0,1</t>
  </si>
  <si>
    <t>713121411R00</t>
  </si>
  <si>
    <t>Pokládka XPS/ EPS, spáry lepené PUR, pokládka, mat ve spec.</t>
  </si>
  <si>
    <t>Položka pořadí 48 : 2.50000*1</t>
  </si>
  <si>
    <t>Položka pořadí 47 : 36.20000*0,6</t>
  </si>
  <si>
    <t>Položka pořadí 46 : 98.30000*0,8</t>
  </si>
  <si>
    <t>Položka pořadí 37 : 8.50000*0,4</t>
  </si>
  <si>
    <t>762332110R00</t>
  </si>
  <si>
    <t>Montáž tesařských prvků pravidelných do 120 cm2</t>
  </si>
  <si>
    <t>m</t>
  </si>
  <si>
    <t>800-762</t>
  </si>
  <si>
    <t>Položka pořadí 5 : 213.10000</t>
  </si>
  <si>
    <t>762441111R00</t>
  </si>
  <si>
    <t>Montáž obložení atiky,OSB desky,1vrst.,přibíjením</t>
  </si>
  <si>
    <t>28375460R</t>
  </si>
  <si>
    <t>Polystyren extrudovaný XPS, prořez 30%</t>
  </si>
  <si>
    <t>m3</t>
  </si>
  <si>
    <t>13 : 8,5*0,1*0,45*1,3</t>
  </si>
  <si>
    <t>28375971R</t>
  </si>
  <si>
    <t>Deska spádová EPS , prořez 10%</t>
  </si>
  <si>
    <t>Položka pořadí 48 : 2.50000*0,033</t>
  </si>
  <si>
    <t>Položka pořadí 47 : 36.20000*0,033</t>
  </si>
  <si>
    <t>Položka pořadí 46 : 98.30000*0,033</t>
  </si>
  <si>
    <t>60510118R</t>
  </si>
  <si>
    <t>Prkno SM/JD neomítané I.jak.18-22x250-300</t>
  </si>
  <si>
    <t>Položka pořadí 39 : 36.20000*0,02</t>
  </si>
  <si>
    <t>60510135R</t>
  </si>
  <si>
    <t>Prkno SM/JD neomítané I.jak.24-32x250-300</t>
  </si>
  <si>
    <t>Položka pořadí 41 : 2.50000*0,03</t>
  </si>
  <si>
    <t>Položka pořadí 40 : 98.30000*0,03</t>
  </si>
  <si>
    <t>60725014R</t>
  </si>
  <si>
    <t>Deska dřevoštěpková OSB 3 N tl. 18 mm, (+ prořez 30%)</t>
  </si>
  <si>
    <t>Položka pořadí 29 : 106.26000*1,3</t>
  </si>
  <si>
    <t>998762103R00</t>
  </si>
  <si>
    <t>Přesun hmot pro tesařské konstrukce, výšky do 24 m</t>
  </si>
  <si>
    <t>764817158R00</t>
  </si>
  <si>
    <t>Oplechování zdí (atik) z Pz lak.plechu, rš 580 mm, (10,11)</t>
  </si>
  <si>
    <t>800-764</t>
  </si>
  <si>
    <t>10 : 53</t>
  </si>
  <si>
    <t>11 : 14,6</t>
  </si>
  <si>
    <t>764817168R00</t>
  </si>
  <si>
    <t>Oplechování zdí (atik) z Pz lak.plechu, rš 680 mm, (13)</t>
  </si>
  <si>
    <t>13 : 8,5</t>
  </si>
  <si>
    <t>764334850R00</t>
  </si>
  <si>
    <t>Demontáž lemování zdí plochých střech,rš 500 mm (10,11,13)</t>
  </si>
  <si>
    <t>Položka pořadí 37 : 8.50000</t>
  </si>
  <si>
    <t>Položka pořadí 36 : 67.60000</t>
  </si>
  <si>
    <t>764334870R00</t>
  </si>
  <si>
    <t>Demontáž lemování zdí plochých střech,rš 750 mm, (02)</t>
  </si>
  <si>
    <t>Položka pořadí 47 : 36.20000</t>
  </si>
  <si>
    <t>764334880R00</t>
  </si>
  <si>
    <t>Demontáž lemování zdí plochých střech,rš 900 mm, (01)</t>
  </si>
  <si>
    <t>Položka pořadí 46 : 98.30000</t>
  </si>
  <si>
    <t>764334890R00</t>
  </si>
  <si>
    <t>Demontáž lemování zdí plochých střech,rš 1000 mm, (03)</t>
  </si>
  <si>
    <t>Položka pořadí 48 : 2.50000</t>
  </si>
  <si>
    <t>765799313RO9</t>
  </si>
  <si>
    <t>Montáž fólie na bednění přibitím, přelepení spojů, difúzní pojistná strukturovaná folie</t>
  </si>
  <si>
    <t>800-765</t>
  </si>
  <si>
    <t>Položka pořadí 36 : 67.60000*0,4</t>
  </si>
  <si>
    <t>764296430R0X</t>
  </si>
  <si>
    <t>Připojovací lišta z Pz lak. plechu, dilatační, rš 120 mm</t>
  </si>
  <si>
    <t>04 : 1,2</t>
  </si>
  <si>
    <t>06 : 1,4</t>
  </si>
  <si>
    <t>08 : 7</t>
  </si>
  <si>
    <t>764395291R0X</t>
  </si>
  <si>
    <t>Střešní dilatace z Pz plechu vč. latě a kotvení</t>
  </si>
  <si>
    <t>05 : 2,2</t>
  </si>
  <si>
    <t>12 : 1</t>
  </si>
  <si>
    <t>764395291R0Y</t>
  </si>
  <si>
    <t>Střešní dilatace z nerez plechu vč. latě a kotvení</t>
  </si>
  <si>
    <t>07 : 2,4</t>
  </si>
  <si>
    <t>764817168RX1</t>
  </si>
  <si>
    <t>Oplechování zdí (atik) z Pz lak.plechu, rš 980 mm (01)</t>
  </si>
  <si>
    <t>01 :  98,3</t>
  </si>
  <si>
    <t>764817168RX2</t>
  </si>
  <si>
    <t>Oplechování zdí (atik) z Pz lak.plechu, rš 780 mm (02)</t>
  </si>
  <si>
    <t>02 : 36,2</t>
  </si>
  <si>
    <t>764817168RX3</t>
  </si>
  <si>
    <t>Oplechování zdí (atik) z Pz lak.plechu, rš 1180 mm (03)</t>
  </si>
  <si>
    <t>03 : 2,5</t>
  </si>
  <si>
    <t>246335191R</t>
  </si>
  <si>
    <t>Tmel spárovací polyuretanový  šedý, jednosložkový</t>
  </si>
  <si>
    <t>04,06,08, : 6</t>
  </si>
  <si>
    <t>55347009RX</t>
  </si>
  <si>
    <t>Manžeta dilatační pozinkovaná+ barva, dilat. klobouček</t>
  </si>
  <si>
    <t>09 : 4</t>
  </si>
  <si>
    <t>998764103R00</t>
  </si>
  <si>
    <t>Přesun hmot pro klempířské konstr., výšky do 24 m</t>
  </si>
  <si>
    <t>764900020RAX</t>
  </si>
  <si>
    <t>Svislé přemístění ze 5. NP, vnitrostaveništní přem.30 m, odvoz na skládku do16km, vč. poplatků za uložení</t>
  </si>
  <si>
    <t xml:space="preserve">t     </t>
  </si>
  <si>
    <t>210220002RT2</t>
  </si>
  <si>
    <t>Vedení uzemňovací na povrchu FeZn D 10 mm, včetně drátu FeZn 10 mm</t>
  </si>
  <si>
    <t>210220302R00</t>
  </si>
  <si>
    <t>Svorka hromosvodová nad 2 šrouby /ST, SJ, SR, atd/, demontáž a zpětná montáž</t>
  </si>
  <si>
    <t>10</t>
  </si>
  <si>
    <t>9360021020X</t>
  </si>
  <si>
    <t>Revize uzemněnní a LPS vstupní/předávací revize hromosvodné soustavy, pro administrativní budovy</t>
  </si>
  <si>
    <t>kompl</t>
  </si>
  <si>
    <t>2</t>
  </si>
  <si>
    <t>005121 R</t>
  </si>
  <si>
    <t>Zařízení staveniště, vč. zabezpečení staveniště a BOZP</t>
  </si>
  <si>
    <t>Soubor</t>
  </si>
  <si>
    <t>800-0</t>
  </si>
  <si>
    <t>POL99_2</t>
  </si>
  <si>
    <t/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</si>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</sst>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12" sqref="D1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81" t="s">
        <v>41</v>
      </c>
      <c r="B2" s="81"/>
      <c r="C2" s="81"/>
      <c r="D2" s="81"/>
      <c r="E2" s="81"/>
      <c r="F2" s="81"/>
      <c r="G2" s="81"/>
    </row>
    <row r="4" spans="1:7" ht="167.25" customHeight="1" x14ac:dyDescent="0.2">
      <c r="A4" s="278" t="s">
        <v>315</v>
      </c>
      <c r="B4" s="278"/>
      <c r="C4" s="278"/>
      <c r="D4" s="278"/>
      <c r="E4" s="278"/>
      <c r="F4" s="278"/>
      <c r="G4" s="278"/>
    </row>
  </sheetData>
  <sheetProtection algorithmName="SHA-512" hashValue="4GchNOkWUFau3daoWIHg1UTp8iwZWsx8HLrHrEtX6Ip+HEdfYsC8HFDY04iANlb7xp6+yyE0hvTsnz4whEUBWg==" saltValue="RRxBnLu07TYDkERJRZdf6Q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 x14ac:dyDescent="0.2">
      <c r="A2" s="4"/>
      <c r="B2" s="107" t="s">
        <v>24</v>
      </c>
      <c r="C2" s="108"/>
      <c r="D2" s="109" t="s">
        <v>49</v>
      </c>
      <c r="E2" s="109" t="s">
        <v>50</v>
      </c>
      <c r="F2" s="110"/>
      <c r="G2" s="111"/>
      <c r="H2" s="110"/>
      <c r="I2" s="111"/>
      <c r="J2" s="112"/>
      <c r="O2" s="2"/>
    </row>
    <row r="3" spans="1:15" ht="23.25" customHeight="1" x14ac:dyDescent="0.2">
      <c r="A3" s="4"/>
      <c r="B3" s="113" t="s">
        <v>47</v>
      </c>
      <c r="C3" s="108"/>
      <c r="D3" s="114" t="s">
        <v>45</v>
      </c>
      <c r="E3" s="114" t="s">
        <v>46</v>
      </c>
      <c r="F3" s="115"/>
      <c r="G3" s="115"/>
      <c r="H3" s="108"/>
      <c r="I3" s="116"/>
      <c r="J3" s="117"/>
    </row>
    <row r="4" spans="1:15" ht="23.25" customHeight="1" x14ac:dyDescent="0.2">
      <c r="A4" s="106">
        <v>1903</v>
      </c>
      <c r="B4" s="118" t="s">
        <v>48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4"/>
      <c r="E11" s="124"/>
      <c r="F11" s="124"/>
      <c r="G11" s="124"/>
      <c r="H11" s="28" t="s">
        <v>42</v>
      </c>
      <c r="I11" s="128"/>
      <c r="J11" s="11"/>
    </row>
    <row r="12" spans="1:15" ht="15.75" customHeight="1" x14ac:dyDescent="0.2">
      <c r="A12" s="4"/>
      <c r="B12" s="42"/>
      <c r="C12" s="26"/>
      <c r="D12" s="125"/>
      <c r="E12" s="125"/>
      <c r="F12" s="125"/>
      <c r="G12" s="125"/>
      <c r="H12" s="28" t="s">
        <v>36</v>
      </c>
      <c r="I12" s="128"/>
      <c r="J12" s="11"/>
    </row>
    <row r="13" spans="1:15" ht="15.75" customHeight="1" x14ac:dyDescent="0.2">
      <c r="A13" s="4"/>
      <c r="B13" s="43"/>
      <c r="C13" s="127"/>
      <c r="D13" s="126"/>
      <c r="E13" s="126"/>
      <c r="F13" s="126"/>
      <c r="G13" s="12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 x14ac:dyDescent="0.2">
      <c r="A16" s="205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SUMIF(F49:F60,A16,I49:I60)+SUMIF(F49:F60,"PSU",I49:I60)</f>
        <v>0</v>
      </c>
      <c r="J16" s="84"/>
    </row>
    <row r="17" spans="1:10" ht="23.25" customHeight="1" x14ac:dyDescent="0.2">
      <c r="A17" s="205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SUMIF(F49:F60,A17,I49:I60)</f>
        <v>0</v>
      </c>
      <c r="J17" s="84"/>
    </row>
    <row r="18" spans="1:10" ht="23.25" customHeight="1" x14ac:dyDescent="0.2">
      <c r="A18" s="205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SUMIF(F49:F60,A18,I49:I60)</f>
        <v>0</v>
      </c>
      <c r="J18" s="84"/>
    </row>
    <row r="19" spans="1:10" ht="23.25" customHeight="1" x14ac:dyDescent="0.2">
      <c r="A19" s="205" t="s">
        <v>78</v>
      </c>
      <c r="B19" s="58" t="s">
        <v>29</v>
      </c>
      <c r="C19" s="59"/>
      <c r="D19" s="60"/>
      <c r="E19" s="82"/>
      <c r="F19" s="83"/>
      <c r="G19" s="82"/>
      <c r="H19" s="83"/>
      <c r="I19" s="82">
        <f>SUMIF(F49:F60,A19,I49:I60)</f>
        <v>0</v>
      </c>
      <c r="J19" s="84"/>
    </row>
    <row r="20" spans="1:10" ht="23.25" customHeight="1" x14ac:dyDescent="0.2">
      <c r="A20" s="205" t="s">
        <v>79</v>
      </c>
      <c r="B20" s="58" t="s">
        <v>30</v>
      </c>
      <c r="C20" s="59"/>
      <c r="D20" s="60"/>
      <c r="E20" s="82"/>
      <c r="F20" s="83"/>
      <c r="G20" s="82"/>
      <c r="H20" s="83"/>
      <c r="I20" s="82">
        <f>SUMIF(F49:F60,A20,I49:I60)</f>
        <v>0</v>
      </c>
      <c r="J20" s="84"/>
    </row>
    <row r="21" spans="1:10" ht="23.25" customHeight="1" x14ac:dyDescent="0.2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 x14ac:dyDescent="0.25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4"/>
      <c r="B29" s="166" t="s">
        <v>37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hidden="1" customHeight="1" x14ac:dyDescent="0.2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 x14ac:dyDescent="0.2">
      <c r="A39" s="133">
        <v>1</v>
      </c>
      <c r="B39" s="143" t="s">
        <v>51</v>
      </c>
      <c r="C39" s="144"/>
      <c r="D39" s="145"/>
      <c r="E39" s="145"/>
      <c r="F39" s="157">
        <f>'06 v2 Pol'!AE146</f>
        <v>0</v>
      </c>
      <c r="G39" s="158">
        <f>'06 v2 Pol'!AF146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">
      <c r="A40" s="133">
        <v>2</v>
      </c>
      <c r="B40" s="135" t="s">
        <v>45</v>
      </c>
      <c r="C40" s="134" t="s">
        <v>46</v>
      </c>
      <c r="D40" s="138"/>
      <c r="E40" s="138"/>
      <c r="F40" s="160">
        <f>'06 v2 Pol'!AE146</f>
        <v>0</v>
      </c>
      <c r="G40" s="161">
        <f>'06 v2 Pol'!AF146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hidden="1" customHeight="1" x14ac:dyDescent="0.2">
      <c r="A41" s="133">
        <v>3</v>
      </c>
      <c r="B41" s="147" t="s">
        <v>43</v>
      </c>
      <c r="C41" s="148" t="s">
        <v>44</v>
      </c>
      <c r="D41" s="149"/>
      <c r="E41" s="149"/>
      <c r="F41" s="162">
        <f>'06 v2 Pol'!AE146</f>
        <v>0</v>
      </c>
      <c r="G41" s="163">
        <f>'06 v2 Pol'!AF146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3"/>
      <c r="B42" s="151" t="s">
        <v>52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6"/>
      <c r="B48" s="182" t="s">
        <v>18</v>
      </c>
      <c r="C48" s="182" t="s">
        <v>6</v>
      </c>
      <c r="D48" s="183"/>
      <c r="E48" s="183"/>
      <c r="F48" s="186" t="s">
        <v>55</v>
      </c>
      <c r="G48" s="186"/>
      <c r="H48" s="186"/>
      <c r="I48" s="186" t="s">
        <v>31</v>
      </c>
      <c r="J48" s="186" t="s">
        <v>0</v>
      </c>
    </row>
    <row r="49" spans="1:10" ht="25.5" customHeight="1" x14ac:dyDescent="0.2">
      <c r="A49" s="177"/>
      <c r="B49" s="187" t="s">
        <v>56</v>
      </c>
      <c r="C49" s="188" t="s">
        <v>57</v>
      </c>
      <c r="D49" s="189"/>
      <c r="E49" s="189"/>
      <c r="F49" s="197" t="s">
        <v>26</v>
      </c>
      <c r="G49" s="198"/>
      <c r="H49" s="198"/>
      <c r="I49" s="198">
        <f>'06 v2 Pol'!G7</f>
        <v>0</v>
      </c>
      <c r="J49" s="193" t="str">
        <f>IF(I61=0,"",I49/I61*100)</f>
        <v/>
      </c>
    </row>
    <row r="50" spans="1:10" ht="25.5" customHeight="1" x14ac:dyDescent="0.2">
      <c r="A50" s="177"/>
      <c r="B50" s="180" t="s">
        <v>58</v>
      </c>
      <c r="C50" s="179" t="s">
        <v>59</v>
      </c>
      <c r="D50" s="181"/>
      <c r="E50" s="181"/>
      <c r="F50" s="199" t="s">
        <v>26</v>
      </c>
      <c r="G50" s="200"/>
      <c r="H50" s="200"/>
      <c r="I50" s="200">
        <f>'06 v2 Pol'!G12</f>
        <v>0</v>
      </c>
      <c r="J50" s="194" t="str">
        <f>IF(I61=0,"",I50/I61*100)</f>
        <v/>
      </c>
    </row>
    <row r="51" spans="1:10" ht="25.5" customHeight="1" x14ac:dyDescent="0.2">
      <c r="A51" s="177"/>
      <c r="B51" s="180" t="s">
        <v>60</v>
      </c>
      <c r="C51" s="179" t="s">
        <v>61</v>
      </c>
      <c r="D51" s="181"/>
      <c r="E51" s="181"/>
      <c r="F51" s="199" t="s">
        <v>26</v>
      </c>
      <c r="G51" s="200"/>
      <c r="H51" s="200"/>
      <c r="I51" s="200">
        <f>'06 v2 Pol'!G23</f>
        <v>0</v>
      </c>
      <c r="J51" s="194" t="str">
        <f>IF(I61=0,"",I51/I61*100)</f>
        <v/>
      </c>
    </row>
    <row r="52" spans="1:10" ht="25.5" customHeight="1" x14ac:dyDescent="0.2">
      <c r="A52" s="177"/>
      <c r="B52" s="180" t="s">
        <v>62</v>
      </c>
      <c r="C52" s="179" t="s">
        <v>63</v>
      </c>
      <c r="D52" s="181"/>
      <c r="E52" s="181"/>
      <c r="F52" s="199" t="s">
        <v>26</v>
      </c>
      <c r="G52" s="200"/>
      <c r="H52" s="200"/>
      <c r="I52" s="200">
        <f>'06 v2 Pol'!G29</f>
        <v>0</v>
      </c>
      <c r="J52" s="194" t="str">
        <f>IF(I61=0,"",I52/I61*100)</f>
        <v/>
      </c>
    </row>
    <row r="53" spans="1:10" ht="25.5" customHeight="1" x14ac:dyDescent="0.2">
      <c r="A53" s="177"/>
      <c r="B53" s="180" t="s">
        <v>64</v>
      </c>
      <c r="C53" s="179" t="s">
        <v>65</v>
      </c>
      <c r="D53" s="181"/>
      <c r="E53" s="181"/>
      <c r="F53" s="199" t="s">
        <v>26</v>
      </c>
      <c r="G53" s="200"/>
      <c r="H53" s="200"/>
      <c r="I53" s="200">
        <f>'06 v2 Pol'!G45</f>
        <v>0</v>
      </c>
      <c r="J53" s="194" t="str">
        <f>IF(I61=0,"",I53/I61*100)</f>
        <v/>
      </c>
    </row>
    <row r="54" spans="1:10" ht="25.5" customHeight="1" x14ac:dyDescent="0.2">
      <c r="A54" s="177"/>
      <c r="B54" s="180" t="s">
        <v>66</v>
      </c>
      <c r="C54" s="179" t="s">
        <v>67</v>
      </c>
      <c r="D54" s="181"/>
      <c r="E54" s="181"/>
      <c r="F54" s="199" t="s">
        <v>27</v>
      </c>
      <c r="G54" s="200"/>
      <c r="H54" s="200"/>
      <c r="I54" s="200">
        <f>'06 v2 Pol'!G47</f>
        <v>0</v>
      </c>
      <c r="J54" s="194" t="str">
        <f>IF(I61=0,"",I54/I61*100)</f>
        <v/>
      </c>
    </row>
    <row r="55" spans="1:10" ht="25.5" customHeight="1" x14ac:dyDescent="0.2">
      <c r="A55" s="177"/>
      <c r="B55" s="180" t="s">
        <v>68</v>
      </c>
      <c r="C55" s="179" t="s">
        <v>69</v>
      </c>
      <c r="D55" s="181"/>
      <c r="E55" s="181"/>
      <c r="F55" s="199" t="s">
        <v>27</v>
      </c>
      <c r="G55" s="200"/>
      <c r="H55" s="200"/>
      <c r="I55" s="200">
        <f>'06 v2 Pol'!G51</f>
        <v>0</v>
      </c>
      <c r="J55" s="194" t="str">
        <f>IF(I61=0,"",I55/I61*100)</f>
        <v/>
      </c>
    </row>
    <row r="56" spans="1:10" ht="25.5" customHeight="1" x14ac:dyDescent="0.2">
      <c r="A56" s="177"/>
      <c r="B56" s="180" t="s">
        <v>70</v>
      </c>
      <c r="C56" s="179" t="s">
        <v>71</v>
      </c>
      <c r="D56" s="181"/>
      <c r="E56" s="181"/>
      <c r="F56" s="199" t="s">
        <v>27</v>
      </c>
      <c r="G56" s="200"/>
      <c r="H56" s="200"/>
      <c r="I56" s="200">
        <f>'06 v2 Pol'!G59</f>
        <v>0</v>
      </c>
      <c r="J56" s="194" t="str">
        <f>IF(I61=0,"",I56/I61*100)</f>
        <v/>
      </c>
    </row>
    <row r="57" spans="1:10" ht="25.5" customHeight="1" x14ac:dyDescent="0.2">
      <c r="A57" s="177"/>
      <c r="B57" s="180" t="s">
        <v>72</v>
      </c>
      <c r="C57" s="179" t="s">
        <v>73</v>
      </c>
      <c r="D57" s="181"/>
      <c r="E57" s="181"/>
      <c r="F57" s="199" t="s">
        <v>27</v>
      </c>
      <c r="G57" s="200"/>
      <c r="H57" s="200"/>
      <c r="I57" s="200">
        <f>'06 v2 Pol'!G65</f>
        <v>0</v>
      </c>
      <c r="J57" s="194" t="str">
        <f>IF(I61=0,"",I57/I61*100)</f>
        <v/>
      </c>
    </row>
    <row r="58" spans="1:10" ht="25.5" customHeight="1" x14ac:dyDescent="0.2">
      <c r="A58" s="177"/>
      <c r="B58" s="180" t="s">
        <v>74</v>
      </c>
      <c r="C58" s="179" t="s">
        <v>75</v>
      </c>
      <c r="D58" s="181"/>
      <c r="E58" s="181"/>
      <c r="F58" s="199" t="s">
        <v>27</v>
      </c>
      <c r="G58" s="200"/>
      <c r="H58" s="200"/>
      <c r="I58" s="200">
        <f>'06 v2 Pol'!G94</f>
        <v>0</v>
      </c>
      <c r="J58" s="194" t="str">
        <f>IF(I61=0,"",I58/I61*100)</f>
        <v/>
      </c>
    </row>
    <row r="59" spans="1:10" ht="25.5" customHeight="1" x14ac:dyDescent="0.2">
      <c r="A59" s="177"/>
      <c r="B59" s="180" t="s">
        <v>76</v>
      </c>
      <c r="C59" s="179" t="s">
        <v>77</v>
      </c>
      <c r="D59" s="181"/>
      <c r="E59" s="181"/>
      <c r="F59" s="199" t="s">
        <v>28</v>
      </c>
      <c r="G59" s="200"/>
      <c r="H59" s="200"/>
      <c r="I59" s="200">
        <f>'06 v2 Pol'!G136</f>
        <v>0</v>
      </c>
      <c r="J59" s="194" t="str">
        <f>IF(I61=0,"",I59/I61*100)</f>
        <v/>
      </c>
    </row>
    <row r="60" spans="1:10" ht="25.5" customHeight="1" x14ac:dyDescent="0.2">
      <c r="A60" s="177"/>
      <c r="B60" s="190" t="s">
        <v>78</v>
      </c>
      <c r="C60" s="191" t="s">
        <v>29</v>
      </c>
      <c r="D60" s="192"/>
      <c r="E60" s="192"/>
      <c r="F60" s="201" t="s">
        <v>78</v>
      </c>
      <c r="G60" s="202"/>
      <c r="H60" s="202"/>
      <c r="I60" s="202">
        <f>'06 v2 Pol'!G143</f>
        <v>0</v>
      </c>
      <c r="J60" s="195" t="str">
        <f>IF(I61=0,"",I60/I61*100)</f>
        <v/>
      </c>
    </row>
    <row r="61" spans="1:10" ht="25.5" customHeight="1" x14ac:dyDescent="0.2">
      <c r="A61" s="178"/>
      <c r="B61" s="184" t="s">
        <v>1</v>
      </c>
      <c r="C61" s="184"/>
      <c r="D61" s="185"/>
      <c r="E61" s="185"/>
      <c r="F61" s="203"/>
      <c r="G61" s="204"/>
      <c r="H61" s="204"/>
      <c r="I61" s="204">
        <f>SUM(I49:I60)</f>
        <v>0</v>
      </c>
      <c r="J61" s="196">
        <f>SUM(J49:J60)</f>
        <v>0</v>
      </c>
    </row>
    <row r="62" spans="1:10" x14ac:dyDescent="0.2">
      <c r="F62" s="131"/>
      <c r="G62" s="130"/>
      <c r="H62" s="131"/>
      <c r="I62" s="130"/>
      <c r="J62" s="132"/>
    </row>
    <row r="63" spans="1:10" x14ac:dyDescent="0.2">
      <c r="F63" s="131"/>
      <c r="G63" s="130"/>
      <c r="H63" s="131"/>
      <c r="I63" s="130"/>
      <c r="J63" s="132"/>
    </row>
    <row r="64" spans="1:10" x14ac:dyDescent="0.2">
      <c r="F64" s="131"/>
      <c r="G64" s="130"/>
      <c r="H64" s="131"/>
      <c r="I64" s="130"/>
      <c r="J64" s="132"/>
    </row>
  </sheetData>
  <sheetProtection algorithmName="SHA-512" hashValue="V/prlBSCpsFDKTtJy2HJcG8F5lg4n1AEWEK12NDc9IoI6GVUzdqJfTL1Ieys4qGVB6pcbiZRvqXNaNUZRMXRHg==" saltValue="x3IeiQaFfGzxv/Wrwc+bV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sheetProtection algorithmName="SHA-512" hashValue="2XjTOKCFdUUYOdQWqEnNNA3xlEHsWkPVccxtzDxIe1S8K0gDxjkSOCGCtMTVseA5336P88zgHRpvvXLxUFYbpg==" saltValue="caY9KU2tvRcMbLcav5WWN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G1" t="s">
        <v>80</v>
      </c>
    </row>
    <row r="2" spans="1:60" ht="24.95" customHeight="1" x14ac:dyDescent="0.2">
      <c r="A2" s="208" t="s">
        <v>8</v>
      </c>
      <c r="B2" s="79" t="s">
        <v>49</v>
      </c>
      <c r="C2" s="211" t="s">
        <v>50</v>
      </c>
      <c r="D2" s="209"/>
      <c r="E2" s="209"/>
      <c r="F2" s="209"/>
      <c r="G2" s="210"/>
      <c r="AG2" t="s">
        <v>81</v>
      </c>
    </row>
    <row r="3" spans="1:60" ht="24.95" customHeight="1" x14ac:dyDescent="0.2">
      <c r="A3" s="208" t="s">
        <v>9</v>
      </c>
      <c r="B3" s="79" t="s">
        <v>45</v>
      </c>
      <c r="C3" s="211" t="s">
        <v>46</v>
      </c>
      <c r="D3" s="209"/>
      <c r="E3" s="209"/>
      <c r="F3" s="209"/>
      <c r="G3" s="210"/>
      <c r="AC3" s="129" t="s">
        <v>81</v>
      </c>
      <c r="AG3" t="s">
        <v>82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G4" t="s">
        <v>83</v>
      </c>
    </row>
    <row r="5" spans="1:60" x14ac:dyDescent="0.2">
      <c r="D5" s="206"/>
    </row>
    <row r="6" spans="1:60" ht="38.25" x14ac:dyDescent="0.2">
      <c r="A6" s="222" t="s">
        <v>84</v>
      </c>
      <c r="B6" s="220" t="s">
        <v>85</v>
      </c>
      <c r="C6" s="220" t="s">
        <v>86</v>
      </c>
      <c r="D6" s="221" t="s">
        <v>87</v>
      </c>
      <c r="E6" s="222" t="s">
        <v>88</v>
      </c>
      <c r="F6" s="217" t="s">
        <v>89</v>
      </c>
      <c r="G6" s="222" t="s">
        <v>31</v>
      </c>
      <c r="H6" s="223" t="s">
        <v>32</v>
      </c>
      <c r="I6" s="223" t="s">
        <v>90</v>
      </c>
      <c r="J6" s="223" t="s">
        <v>33</v>
      </c>
      <c r="K6" s="223" t="s">
        <v>91</v>
      </c>
      <c r="L6" s="223" t="s">
        <v>92</v>
      </c>
      <c r="M6" s="223" t="s">
        <v>93</v>
      </c>
      <c r="N6" s="223" t="s">
        <v>94</v>
      </c>
      <c r="O6" s="223" t="s">
        <v>95</v>
      </c>
      <c r="P6" s="223" t="s">
        <v>96</v>
      </c>
      <c r="Q6" s="223" t="s">
        <v>97</v>
      </c>
      <c r="R6" s="223" t="s">
        <v>98</v>
      </c>
      <c r="S6" s="223" t="s">
        <v>99</v>
      </c>
      <c r="T6" s="223" t="s">
        <v>100</v>
      </c>
      <c r="U6" s="223" t="s">
        <v>101</v>
      </c>
      <c r="V6" s="223" t="s">
        <v>102</v>
      </c>
    </row>
    <row r="7" spans="1:60" x14ac:dyDescent="0.2">
      <c r="A7" s="224" t="s">
        <v>103</v>
      </c>
      <c r="B7" s="226" t="s">
        <v>56</v>
      </c>
      <c r="C7" s="227" t="s">
        <v>57</v>
      </c>
      <c r="D7" s="228"/>
      <c r="E7" s="234"/>
      <c r="F7" s="238"/>
      <c r="G7" s="238">
        <f>SUMIF(AG8:AG11,"&lt;&gt;NOR",G8:G11)</f>
        <v>0</v>
      </c>
      <c r="H7" s="238"/>
      <c r="I7" s="238">
        <f>SUM(I8:I11)</f>
        <v>0</v>
      </c>
      <c r="J7" s="238"/>
      <c r="K7" s="238">
        <f>SUM(K8:K11)</f>
        <v>0</v>
      </c>
      <c r="L7" s="238"/>
      <c r="M7" s="238">
        <f>SUM(M8:M11)</f>
        <v>0</v>
      </c>
      <c r="N7" s="238"/>
      <c r="O7" s="238">
        <f>SUM(O8:O11)</f>
        <v>1.77</v>
      </c>
      <c r="P7" s="238"/>
      <c r="Q7" s="238">
        <f>SUM(Q8:Q11)</f>
        <v>0</v>
      </c>
      <c r="R7" s="238"/>
      <c r="S7" s="238"/>
      <c r="T7" s="238"/>
      <c r="U7" s="239">
        <f>SUM(U8:U11)</f>
        <v>19.21</v>
      </c>
      <c r="V7" s="238"/>
      <c r="AG7" t="s">
        <v>104</v>
      </c>
    </row>
    <row r="8" spans="1:60" outlineLevel="1" x14ac:dyDescent="0.2">
      <c r="A8" s="219">
        <v>1</v>
      </c>
      <c r="B8" s="229" t="s">
        <v>105</v>
      </c>
      <c r="C8" s="267" t="s">
        <v>106</v>
      </c>
      <c r="D8" s="231" t="s">
        <v>107</v>
      </c>
      <c r="E8" s="235">
        <v>46.850999999999999</v>
      </c>
      <c r="F8" s="240"/>
      <c r="G8" s="241">
        <f>ROUND(E8*F8,2)</f>
        <v>0</v>
      </c>
      <c r="H8" s="240"/>
      <c r="I8" s="241">
        <f>ROUND(E8*H8,2)</f>
        <v>0</v>
      </c>
      <c r="J8" s="240"/>
      <c r="K8" s="241">
        <f>ROUND(E8*J8,2)</f>
        <v>0</v>
      </c>
      <c r="L8" s="241">
        <v>21</v>
      </c>
      <c r="M8" s="241">
        <f>G8*(1+L8/100)</f>
        <v>0</v>
      </c>
      <c r="N8" s="241">
        <v>3.7670000000000002E-2</v>
      </c>
      <c r="O8" s="241">
        <f>ROUND(E8*N8,2)</f>
        <v>1.76</v>
      </c>
      <c r="P8" s="241">
        <v>0</v>
      </c>
      <c r="Q8" s="241">
        <f>ROUND(E8*P8,2)</f>
        <v>0</v>
      </c>
      <c r="R8" s="241" t="s">
        <v>108</v>
      </c>
      <c r="S8" s="241" t="s">
        <v>109</v>
      </c>
      <c r="T8" s="241">
        <v>0.41</v>
      </c>
      <c r="U8" s="242">
        <f>ROUND(E8*T8,2)</f>
        <v>19.21</v>
      </c>
      <c r="V8" s="241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 t="s">
        <v>110</v>
      </c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/>
      <c r="B9" s="229"/>
      <c r="C9" s="268" t="s">
        <v>111</v>
      </c>
      <c r="D9" s="232"/>
      <c r="E9" s="236">
        <v>46.850999999999999</v>
      </c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2"/>
      <c r="V9" s="241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 t="s">
        <v>112</v>
      </c>
      <c r="AH9" s="218">
        <v>5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outlineLevel="1" x14ac:dyDescent="0.2">
      <c r="A10" s="219">
        <v>2</v>
      </c>
      <c r="B10" s="229" t="s">
        <v>113</v>
      </c>
      <c r="C10" s="267" t="s">
        <v>114</v>
      </c>
      <c r="D10" s="231" t="s">
        <v>115</v>
      </c>
      <c r="E10" s="235">
        <v>5.0906399999999996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41">
        <v>1E-3</v>
      </c>
      <c r="O10" s="241">
        <f>ROUND(E10*N10,2)</f>
        <v>0.01</v>
      </c>
      <c r="P10" s="241">
        <v>0</v>
      </c>
      <c r="Q10" s="241">
        <f>ROUND(E10*P10,2)</f>
        <v>0</v>
      </c>
      <c r="R10" s="241" t="s">
        <v>116</v>
      </c>
      <c r="S10" s="241" t="s">
        <v>109</v>
      </c>
      <c r="T10" s="241">
        <v>0</v>
      </c>
      <c r="U10" s="242">
        <f>ROUND(E10*T10,2)</f>
        <v>0</v>
      </c>
      <c r="V10" s="241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 t="s">
        <v>117</v>
      </c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/>
      <c r="B11" s="229"/>
      <c r="C11" s="268" t="s">
        <v>118</v>
      </c>
      <c r="D11" s="232"/>
      <c r="E11" s="236">
        <v>5.0906399999999996</v>
      </c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2"/>
      <c r="V11" s="241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 t="s">
        <v>112</v>
      </c>
      <c r="AH11" s="218">
        <v>0</v>
      </c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x14ac:dyDescent="0.2">
      <c r="A12" s="225" t="s">
        <v>103</v>
      </c>
      <c r="B12" s="230" t="s">
        <v>58</v>
      </c>
      <c r="C12" s="269" t="s">
        <v>59</v>
      </c>
      <c r="D12" s="233"/>
      <c r="E12" s="237"/>
      <c r="F12" s="243"/>
      <c r="G12" s="243">
        <f>SUMIF(AG13:AG22,"&lt;&gt;NOR",G13:G22)</f>
        <v>0</v>
      </c>
      <c r="H12" s="243"/>
      <c r="I12" s="243">
        <f>SUM(I13:I22)</f>
        <v>0</v>
      </c>
      <c r="J12" s="243"/>
      <c r="K12" s="243">
        <f>SUM(K13:K22)</f>
        <v>0</v>
      </c>
      <c r="L12" s="243"/>
      <c r="M12" s="243">
        <f>SUM(M13:M22)</f>
        <v>0</v>
      </c>
      <c r="N12" s="243"/>
      <c r="O12" s="243">
        <f>SUM(O13:O22)</f>
        <v>0.2</v>
      </c>
      <c r="P12" s="243"/>
      <c r="Q12" s="243">
        <f>SUM(Q13:Q22)</f>
        <v>0</v>
      </c>
      <c r="R12" s="243"/>
      <c r="S12" s="243"/>
      <c r="T12" s="243"/>
      <c r="U12" s="244">
        <f>SUM(U13:U22)</f>
        <v>21.41</v>
      </c>
      <c r="V12" s="243"/>
      <c r="AG12" t="s">
        <v>104</v>
      </c>
    </row>
    <row r="13" spans="1:60" ht="22.5" outlineLevel="1" x14ac:dyDescent="0.2">
      <c r="A13" s="219">
        <v>3</v>
      </c>
      <c r="B13" s="229" t="s">
        <v>119</v>
      </c>
      <c r="C13" s="267" t="s">
        <v>120</v>
      </c>
      <c r="D13" s="231" t="s">
        <v>107</v>
      </c>
      <c r="E13" s="235">
        <v>120.96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41">
        <v>1.2099999999999999E-3</v>
      </c>
      <c r="O13" s="241">
        <f>ROUND(E13*N13,2)</f>
        <v>0.15</v>
      </c>
      <c r="P13" s="241">
        <v>0</v>
      </c>
      <c r="Q13" s="241">
        <f>ROUND(E13*P13,2)</f>
        <v>0</v>
      </c>
      <c r="R13" s="241" t="s">
        <v>121</v>
      </c>
      <c r="S13" s="241" t="s">
        <v>109</v>
      </c>
      <c r="T13" s="241">
        <v>0.17699999999999999</v>
      </c>
      <c r="U13" s="242">
        <f>ROUND(E13*T13,2)</f>
        <v>21.41</v>
      </c>
      <c r="V13" s="241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 t="s">
        <v>110</v>
      </c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outlineLevel="1" x14ac:dyDescent="0.2">
      <c r="A14" s="219"/>
      <c r="B14" s="229"/>
      <c r="C14" s="268" t="s">
        <v>122</v>
      </c>
      <c r="D14" s="232"/>
      <c r="E14" s="236">
        <v>117.96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2"/>
      <c r="V14" s="241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 t="s">
        <v>112</v>
      </c>
      <c r="AH14" s="218">
        <v>5</v>
      </c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 x14ac:dyDescent="0.2">
      <c r="A15" s="219"/>
      <c r="B15" s="229"/>
      <c r="C15" s="268" t="s">
        <v>123</v>
      </c>
      <c r="D15" s="232"/>
      <c r="E15" s="236">
        <v>3</v>
      </c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2"/>
      <c r="V15" s="241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 t="s">
        <v>112</v>
      </c>
      <c r="AH15" s="218">
        <v>5</v>
      </c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>
        <v>4</v>
      </c>
      <c r="B16" s="229" t="s">
        <v>124</v>
      </c>
      <c r="C16" s="267" t="s">
        <v>125</v>
      </c>
      <c r="D16" s="231" t="s">
        <v>126</v>
      </c>
      <c r="E16" s="235">
        <v>4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1" t="s">
        <v>121</v>
      </c>
      <c r="S16" s="241" t="s">
        <v>109</v>
      </c>
      <c r="T16" s="241">
        <v>0</v>
      </c>
      <c r="U16" s="242">
        <f>ROUND(E16*T16,2)</f>
        <v>0</v>
      </c>
      <c r="V16" s="241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 t="s">
        <v>127</v>
      </c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outlineLevel="1" x14ac:dyDescent="0.2">
      <c r="A17" s="219"/>
      <c r="B17" s="229"/>
      <c r="C17" s="268" t="s">
        <v>128</v>
      </c>
      <c r="D17" s="232"/>
      <c r="E17" s="236">
        <v>4</v>
      </c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2"/>
      <c r="V17" s="241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 t="s">
        <v>112</v>
      </c>
      <c r="AH17" s="218">
        <v>0</v>
      </c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ht="22.5" outlineLevel="1" x14ac:dyDescent="0.2">
      <c r="A18" s="219">
        <v>5</v>
      </c>
      <c r="B18" s="229" t="s">
        <v>129</v>
      </c>
      <c r="C18" s="267" t="s">
        <v>130</v>
      </c>
      <c r="D18" s="231" t="s">
        <v>107</v>
      </c>
      <c r="E18" s="235">
        <v>213.1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41">
        <v>2.4000000000000001E-4</v>
      </c>
      <c r="O18" s="241">
        <f>ROUND(E18*N18,2)</f>
        <v>0.05</v>
      </c>
      <c r="P18" s="241">
        <v>0</v>
      </c>
      <c r="Q18" s="241">
        <f>ROUND(E18*P18,2)</f>
        <v>0</v>
      </c>
      <c r="R18" s="241"/>
      <c r="S18" s="241" t="s">
        <v>131</v>
      </c>
      <c r="T18" s="241">
        <v>0</v>
      </c>
      <c r="U18" s="242">
        <f>ROUND(E18*T18,2)</f>
        <v>0</v>
      </c>
      <c r="V18" s="241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 t="s">
        <v>127</v>
      </c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outlineLevel="1" x14ac:dyDescent="0.2">
      <c r="A19" s="219"/>
      <c r="B19" s="229"/>
      <c r="C19" s="268" t="s">
        <v>132</v>
      </c>
      <c r="D19" s="232"/>
      <c r="E19" s="236">
        <v>2.5</v>
      </c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2"/>
      <c r="V19" s="241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 t="s">
        <v>112</v>
      </c>
      <c r="AH19" s="218">
        <v>5</v>
      </c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">
      <c r="A20" s="219"/>
      <c r="B20" s="229"/>
      <c r="C20" s="268" t="s">
        <v>133</v>
      </c>
      <c r="D20" s="232"/>
      <c r="E20" s="236">
        <v>98.3</v>
      </c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2"/>
      <c r="V20" s="241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 t="s">
        <v>112</v>
      </c>
      <c r="AH20" s="218">
        <v>5</v>
      </c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outlineLevel="1" x14ac:dyDescent="0.2">
      <c r="A21" s="219"/>
      <c r="B21" s="229"/>
      <c r="C21" s="268" t="s">
        <v>134</v>
      </c>
      <c r="D21" s="232"/>
      <c r="E21" s="236">
        <v>36.200000000000003</v>
      </c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2"/>
      <c r="V21" s="241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 t="s">
        <v>112</v>
      </c>
      <c r="AH21" s="218">
        <v>5</v>
      </c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outlineLevel="1" x14ac:dyDescent="0.2">
      <c r="A22" s="219"/>
      <c r="B22" s="229"/>
      <c r="C22" s="268" t="s">
        <v>135</v>
      </c>
      <c r="D22" s="232"/>
      <c r="E22" s="236">
        <v>76.099999999999994</v>
      </c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2"/>
      <c r="V22" s="241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 t="s">
        <v>112</v>
      </c>
      <c r="AH22" s="218">
        <v>5</v>
      </c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ht="25.5" x14ac:dyDescent="0.2">
      <c r="A23" s="225" t="s">
        <v>103</v>
      </c>
      <c r="B23" s="230" t="s">
        <v>60</v>
      </c>
      <c r="C23" s="269" t="s">
        <v>61</v>
      </c>
      <c r="D23" s="233"/>
      <c r="E23" s="237"/>
      <c r="F23" s="243"/>
      <c r="G23" s="243">
        <f>SUMIF(AG24:AG28,"&lt;&gt;NOR",G24:G28)</f>
        <v>0</v>
      </c>
      <c r="H23" s="243"/>
      <c r="I23" s="243">
        <f>SUM(I24:I28)</f>
        <v>0</v>
      </c>
      <c r="J23" s="243"/>
      <c r="K23" s="243">
        <f>SUM(K24:K28)</f>
        <v>0</v>
      </c>
      <c r="L23" s="243"/>
      <c r="M23" s="243">
        <f>SUM(M24:M28)</f>
        <v>0</v>
      </c>
      <c r="N23" s="243"/>
      <c r="O23" s="243">
        <f>SUM(O24:O28)</f>
        <v>0.01</v>
      </c>
      <c r="P23" s="243"/>
      <c r="Q23" s="243">
        <f>SUM(Q24:Q28)</f>
        <v>0</v>
      </c>
      <c r="R23" s="243"/>
      <c r="S23" s="243"/>
      <c r="T23" s="243"/>
      <c r="U23" s="244">
        <f>SUM(U24:U28)</f>
        <v>65.63</v>
      </c>
      <c r="V23" s="243"/>
      <c r="AG23" t="s">
        <v>104</v>
      </c>
    </row>
    <row r="24" spans="1:60" outlineLevel="1" x14ac:dyDescent="0.2">
      <c r="A24" s="219">
        <v>6</v>
      </c>
      <c r="B24" s="229" t="s">
        <v>136</v>
      </c>
      <c r="C24" s="267" t="s">
        <v>137</v>
      </c>
      <c r="D24" s="231" t="s">
        <v>107</v>
      </c>
      <c r="E24" s="235">
        <v>213.1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41">
        <v>4.0000000000000003E-5</v>
      </c>
      <c r="O24" s="241">
        <f>ROUND(E24*N24,2)</f>
        <v>0.01</v>
      </c>
      <c r="P24" s="241">
        <v>0</v>
      </c>
      <c r="Q24" s="241">
        <f>ROUND(E24*P24,2)</f>
        <v>0</v>
      </c>
      <c r="R24" s="241" t="s">
        <v>138</v>
      </c>
      <c r="S24" s="241" t="s">
        <v>109</v>
      </c>
      <c r="T24" s="241">
        <v>0.308</v>
      </c>
      <c r="U24" s="242">
        <f>ROUND(E24*T24,2)</f>
        <v>65.63</v>
      </c>
      <c r="V24" s="241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 t="s">
        <v>110</v>
      </c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outlineLevel="1" x14ac:dyDescent="0.2">
      <c r="A25" s="219"/>
      <c r="B25" s="229"/>
      <c r="C25" s="268" t="s">
        <v>139</v>
      </c>
      <c r="D25" s="232"/>
      <c r="E25" s="236">
        <v>2.5</v>
      </c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2"/>
      <c r="V25" s="241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 t="s">
        <v>112</v>
      </c>
      <c r="AH25" s="218">
        <v>5</v>
      </c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 x14ac:dyDescent="0.2">
      <c r="A26" s="219"/>
      <c r="B26" s="229"/>
      <c r="C26" s="268" t="s">
        <v>140</v>
      </c>
      <c r="D26" s="232"/>
      <c r="E26" s="236">
        <v>98.3</v>
      </c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2"/>
      <c r="V26" s="241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 t="s">
        <v>112</v>
      </c>
      <c r="AH26" s="218">
        <v>5</v>
      </c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outlineLevel="1" x14ac:dyDescent="0.2">
      <c r="A27" s="219"/>
      <c r="B27" s="229"/>
      <c r="C27" s="268" t="s">
        <v>141</v>
      </c>
      <c r="D27" s="232"/>
      <c r="E27" s="236">
        <v>36.200000000000003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2"/>
      <c r="V27" s="241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 t="s">
        <v>112</v>
      </c>
      <c r="AH27" s="218">
        <v>5</v>
      </c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 x14ac:dyDescent="0.2">
      <c r="A28" s="219"/>
      <c r="B28" s="229"/>
      <c r="C28" s="268" t="s">
        <v>142</v>
      </c>
      <c r="D28" s="232"/>
      <c r="E28" s="236">
        <v>76.099999999999994</v>
      </c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2"/>
      <c r="V28" s="241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 t="s">
        <v>112</v>
      </c>
      <c r="AH28" s="218">
        <v>5</v>
      </c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x14ac:dyDescent="0.2">
      <c r="A29" s="225" t="s">
        <v>103</v>
      </c>
      <c r="B29" s="230" t="s">
        <v>62</v>
      </c>
      <c r="C29" s="269" t="s">
        <v>63</v>
      </c>
      <c r="D29" s="233"/>
      <c r="E29" s="237"/>
      <c r="F29" s="243"/>
      <c r="G29" s="243">
        <f>SUMIF(AG30:AG44,"&lt;&gt;NOR",G30:G44)</f>
        <v>0</v>
      </c>
      <c r="H29" s="243"/>
      <c r="I29" s="243">
        <f>SUM(I30:I44)</f>
        <v>0</v>
      </c>
      <c r="J29" s="243"/>
      <c r="K29" s="243">
        <f>SUM(K30:K44)</f>
        <v>0</v>
      </c>
      <c r="L29" s="243"/>
      <c r="M29" s="243">
        <f>SUM(M30:M44)</f>
        <v>0</v>
      </c>
      <c r="N29" s="243"/>
      <c r="O29" s="243">
        <f>SUM(O30:O44)</f>
        <v>0</v>
      </c>
      <c r="P29" s="243"/>
      <c r="Q29" s="243">
        <f>SUM(Q30:Q44)</f>
        <v>0.26</v>
      </c>
      <c r="R29" s="243"/>
      <c r="S29" s="243"/>
      <c r="T29" s="243"/>
      <c r="U29" s="244">
        <f>SUM(U30:U44)</f>
        <v>73.219999999999985</v>
      </c>
      <c r="V29" s="243"/>
      <c r="AG29" t="s">
        <v>104</v>
      </c>
    </row>
    <row r="30" spans="1:60" outlineLevel="1" x14ac:dyDescent="0.2">
      <c r="A30" s="219">
        <v>7</v>
      </c>
      <c r="B30" s="229" t="s">
        <v>143</v>
      </c>
      <c r="C30" s="267" t="s">
        <v>144</v>
      </c>
      <c r="D30" s="231" t="s">
        <v>107</v>
      </c>
      <c r="E30" s="235">
        <v>106.26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41">
        <v>0</v>
      </c>
      <c r="O30" s="241">
        <f>ROUND(E30*N30,2)</f>
        <v>0</v>
      </c>
      <c r="P30" s="241">
        <v>0</v>
      </c>
      <c r="Q30" s="241">
        <f>ROUND(E30*P30,2)</f>
        <v>0</v>
      </c>
      <c r="R30" s="241" t="s">
        <v>145</v>
      </c>
      <c r="S30" s="241" t="s">
        <v>109</v>
      </c>
      <c r="T30" s="241">
        <v>0.52600000000000002</v>
      </c>
      <c r="U30" s="242">
        <f>ROUND(E30*T30,2)</f>
        <v>55.89</v>
      </c>
      <c r="V30" s="241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 t="s">
        <v>110</v>
      </c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/>
      <c r="B31" s="229"/>
      <c r="C31" s="268" t="s">
        <v>146</v>
      </c>
      <c r="D31" s="232"/>
      <c r="E31" s="236">
        <v>106.26</v>
      </c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1"/>
      <c r="U31" s="242"/>
      <c r="V31" s="241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 t="s">
        <v>112</v>
      </c>
      <c r="AH31" s="218">
        <v>5</v>
      </c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 x14ac:dyDescent="0.2">
      <c r="A32" s="219">
        <v>8</v>
      </c>
      <c r="B32" s="229" t="s">
        <v>147</v>
      </c>
      <c r="C32" s="267" t="s">
        <v>148</v>
      </c>
      <c r="D32" s="231" t="s">
        <v>107</v>
      </c>
      <c r="E32" s="235">
        <v>156.16999999999999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41">
        <v>0</v>
      </c>
      <c r="O32" s="241">
        <f>ROUND(E32*N32,2)</f>
        <v>0</v>
      </c>
      <c r="P32" s="241">
        <v>1.0499999999999999E-3</v>
      </c>
      <c r="Q32" s="241">
        <f>ROUND(E32*P32,2)</f>
        <v>0.16</v>
      </c>
      <c r="R32" s="241" t="s">
        <v>149</v>
      </c>
      <c r="S32" s="241" t="s">
        <v>109</v>
      </c>
      <c r="T32" s="241">
        <v>9.9000000000000005E-2</v>
      </c>
      <c r="U32" s="242">
        <f>ROUND(E32*T32,2)</f>
        <v>15.46</v>
      </c>
      <c r="V32" s="241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 t="s">
        <v>110</v>
      </c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/>
      <c r="B33" s="229"/>
      <c r="C33" s="268" t="s">
        <v>139</v>
      </c>
      <c r="D33" s="232"/>
      <c r="E33" s="236">
        <v>2.5</v>
      </c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1"/>
      <c r="U33" s="242"/>
      <c r="V33" s="241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 t="s">
        <v>112</v>
      </c>
      <c r="AH33" s="218">
        <v>5</v>
      </c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outlineLevel="1" x14ac:dyDescent="0.2">
      <c r="A34" s="219"/>
      <c r="B34" s="229"/>
      <c r="C34" s="268" t="s">
        <v>150</v>
      </c>
      <c r="D34" s="232"/>
      <c r="E34" s="236">
        <v>88.47</v>
      </c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2"/>
      <c r="V34" s="241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 t="s">
        <v>112</v>
      </c>
      <c r="AH34" s="218">
        <v>5</v>
      </c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outlineLevel="1" x14ac:dyDescent="0.2">
      <c r="A35" s="219"/>
      <c r="B35" s="229"/>
      <c r="C35" s="268" t="s">
        <v>151</v>
      </c>
      <c r="D35" s="232"/>
      <c r="E35" s="236">
        <v>27.15</v>
      </c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2"/>
      <c r="V35" s="241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 t="s">
        <v>112</v>
      </c>
      <c r="AH35" s="218">
        <v>5</v>
      </c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 x14ac:dyDescent="0.2">
      <c r="A36" s="219"/>
      <c r="B36" s="229"/>
      <c r="C36" s="268" t="s">
        <v>152</v>
      </c>
      <c r="D36" s="232"/>
      <c r="E36" s="236">
        <v>38.049999999999997</v>
      </c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2"/>
      <c r="V36" s="241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 t="s">
        <v>112</v>
      </c>
      <c r="AH36" s="218">
        <v>5</v>
      </c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outlineLevel="1" x14ac:dyDescent="0.2">
      <c r="A37" s="219">
        <v>9</v>
      </c>
      <c r="B37" s="229" t="s">
        <v>153</v>
      </c>
      <c r="C37" s="267" t="s">
        <v>154</v>
      </c>
      <c r="D37" s="231" t="s">
        <v>107</v>
      </c>
      <c r="E37" s="235">
        <v>2.1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0</v>
      </c>
      <c r="O37" s="241">
        <f>ROUND(E37*N37,2)</f>
        <v>0</v>
      </c>
      <c r="P37" s="241">
        <v>4.5999999999999999E-2</v>
      </c>
      <c r="Q37" s="241">
        <f>ROUND(E37*P37,2)</f>
        <v>0.1</v>
      </c>
      <c r="R37" s="241" t="s">
        <v>149</v>
      </c>
      <c r="S37" s="241" t="s">
        <v>109</v>
      </c>
      <c r="T37" s="241">
        <v>0.26</v>
      </c>
      <c r="U37" s="242">
        <f>ROUND(E37*T37,2)</f>
        <v>0.55000000000000004</v>
      </c>
      <c r="V37" s="241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 t="s">
        <v>110</v>
      </c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outlineLevel="1" x14ac:dyDescent="0.2">
      <c r="A38" s="219"/>
      <c r="B38" s="229"/>
      <c r="C38" s="268" t="s">
        <v>155</v>
      </c>
      <c r="D38" s="232"/>
      <c r="E38" s="236">
        <v>2.1</v>
      </c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2"/>
      <c r="V38" s="241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 t="s">
        <v>112</v>
      </c>
      <c r="AH38" s="218">
        <v>0</v>
      </c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outlineLevel="1" x14ac:dyDescent="0.2">
      <c r="A39" s="219">
        <v>10</v>
      </c>
      <c r="B39" s="229" t="s">
        <v>156</v>
      </c>
      <c r="C39" s="267" t="s">
        <v>157</v>
      </c>
      <c r="D39" s="231" t="s">
        <v>158</v>
      </c>
      <c r="E39" s="235">
        <v>0.26057999999999998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1" t="s">
        <v>149</v>
      </c>
      <c r="S39" s="241" t="s">
        <v>109</v>
      </c>
      <c r="T39" s="241">
        <v>1.8839999999999999</v>
      </c>
      <c r="U39" s="242">
        <f>ROUND(E39*T39,2)</f>
        <v>0.49</v>
      </c>
      <c r="V39" s="241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 t="s">
        <v>159</v>
      </c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outlineLevel="1" x14ac:dyDescent="0.2">
      <c r="A40" s="219">
        <v>11</v>
      </c>
      <c r="B40" s="229" t="s">
        <v>160</v>
      </c>
      <c r="C40" s="267" t="s">
        <v>161</v>
      </c>
      <c r="D40" s="231" t="s">
        <v>158</v>
      </c>
      <c r="E40" s="235">
        <v>3.9086799999999999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1" t="s">
        <v>149</v>
      </c>
      <c r="S40" s="241" t="s">
        <v>109</v>
      </c>
      <c r="T40" s="241">
        <v>0.21</v>
      </c>
      <c r="U40" s="242">
        <f>ROUND(E40*T40,2)</f>
        <v>0.82</v>
      </c>
      <c r="V40" s="241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 t="s">
        <v>159</v>
      </c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outlineLevel="1" x14ac:dyDescent="0.2">
      <c r="A41" s="219">
        <v>12</v>
      </c>
      <c r="B41" s="229" t="s">
        <v>162</v>
      </c>
      <c r="C41" s="267" t="s">
        <v>163</v>
      </c>
      <c r="D41" s="231" t="s">
        <v>158</v>
      </c>
      <c r="E41" s="235">
        <v>0.26057999999999998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1" t="s">
        <v>164</v>
      </c>
      <c r="S41" s="241" t="s">
        <v>109</v>
      </c>
      <c r="T41" s="241">
        <v>4.2000000000000003E-2</v>
      </c>
      <c r="U41" s="242">
        <f>ROUND(E41*T41,2)</f>
        <v>0.01</v>
      </c>
      <c r="V41" s="241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 t="s">
        <v>159</v>
      </c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 x14ac:dyDescent="0.2">
      <c r="A42" s="219">
        <v>13</v>
      </c>
      <c r="B42" s="229" t="s">
        <v>165</v>
      </c>
      <c r="C42" s="267" t="s">
        <v>166</v>
      </c>
      <c r="D42" s="231" t="s">
        <v>158</v>
      </c>
      <c r="E42" s="235">
        <v>1.8240499999999999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21</v>
      </c>
      <c r="M42" s="241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1" t="s">
        <v>164</v>
      </c>
      <c r="S42" s="241" t="s">
        <v>109</v>
      </c>
      <c r="T42" s="241">
        <v>0</v>
      </c>
      <c r="U42" s="242">
        <f>ROUND(E42*T42,2)</f>
        <v>0</v>
      </c>
      <c r="V42" s="241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 t="s">
        <v>159</v>
      </c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 x14ac:dyDescent="0.2">
      <c r="A43" s="219">
        <v>14</v>
      </c>
      <c r="B43" s="229" t="s">
        <v>167</v>
      </c>
      <c r="C43" s="267" t="s">
        <v>168</v>
      </c>
      <c r="D43" s="231" t="s">
        <v>158</v>
      </c>
      <c r="E43" s="235">
        <v>0.26057999999999998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1" t="s">
        <v>149</v>
      </c>
      <c r="S43" s="241" t="s">
        <v>109</v>
      </c>
      <c r="T43" s="241">
        <v>0</v>
      </c>
      <c r="U43" s="242">
        <f>ROUND(E43*T43,2)</f>
        <v>0</v>
      </c>
      <c r="V43" s="241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 t="s">
        <v>159</v>
      </c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>
        <v>15</v>
      </c>
      <c r="B44" s="229" t="s">
        <v>169</v>
      </c>
      <c r="C44" s="267" t="s">
        <v>170</v>
      </c>
      <c r="D44" s="231" t="s">
        <v>158</v>
      </c>
      <c r="E44" s="235">
        <v>0.26057999999999998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41">
        <v>0</v>
      </c>
      <c r="O44" s="241">
        <f>ROUND(E44*N44,2)</f>
        <v>0</v>
      </c>
      <c r="P44" s="241">
        <v>0</v>
      </c>
      <c r="Q44" s="241">
        <f>ROUND(E44*P44,2)</f>
        <v>0</v>
      </c>
      <c r="R44" s="241"/>
      <c r="S44" s="241" t="s">
        <v>131</v>
      </c>
      <c r="T44" s="241">
        <v>0</v>
      </c>
      <c r="U44" s="242">
        <f>ROUND(E44*T44,2)</f>
        <v>0</v>
      </c>
      <c r="V44" s="241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 t="s">
        <v>171</v>
      </c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x14ac:dyDescent="0.2">
      <c r="A45" s="225" t="s">
        <v>103</v>
      </c>
      <c r="B45" s="230" t="s">
        <v>64</v>
      </c>
      <c r="C45" s="269" t="s">
        <v>65</v>
      </c>
      <c r="D45" s="233"/>
      <c r="E45" s="237"/>
      <c r="F45" s="243"/>
      <c r="G45" s="243">
        <f>SUMIF(AG46:AG46,"&lt;&gt;NOR",G46:G46)</f>
        <v>0</v>
      </c>
      <c r="H45" s="243"/>
      <c r="I45" s="243">
        <f>SUM(I46:I46)</f>
        <v>0</v>
      </c>
      <c r="J45" s="243"/>
      <c r="K45" s="243">
        <f>SUM(K46:K46)</f>
        <v>0</v>
      </c>
      <c r="L45" s="243"/>
      <c r="M45" s="243">
        <f>SUM(M46:M46)</f>
        <v>0</v>
      </c>
      <c r="N45" s="243"/>
      <c r="O45" s="243">
        <f>SUM(O46:O46)</f>
        <v>0</v>
      </c>
      <c r="P45" s="243"/>
      <c r="Q45" s="243">
        <f>SUM(Q46:Q46)</f>
        <v>0</v>
      </c>
      <c r="R45" s="243"/>
      <c r="S45" s="243"/>
      <c r="T45" s="243"/>
      <c r="U45" s="244">
        <f>SUM(U46:U46)</f>
        <v>5.09</v>
      </c>
      <c r="V45" s="243"/>
      <c r="AG45" t="s">
        <v>104</v>
      </c>
    </row>
    <row r="46" spans="1:60" outlineLevel="1" x14ac:dyDescent="0.2">
      <c r="A46" s="219">
        <v>16</v>
      </c>
      <c r="B46" s="229" t="s">
        <v>172</v>
      </c>
      <c r="C46" s="267" t="s">
        <v>173</v>
      </c>
      <c r="D46" s="231" t="s">
        <v>158</v>
      </c>
      <c r="E46" s="235">
        <v>1.976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1" t="s">
        <v>108</v>
      </c>
      <c r="S46" s="241" t="s">
        <v>109</v>
      </c>
      <c r="T46" s="241">
        <v>2.577</v>
      </c>
      <c r="U46" s="242">
        <f>ROUND(E46*T46,2)</f>
        <v>5.09</v>
      </c>
      <c r="V46" s="241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 t="s">
        <v>174</v>
      </c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x14ac:dyDescent="0.2">
      <c r="A47" s="225" t="s">
        <v>103</v>
      </c>
      <c r="B47" s="230" t="s">
        <v>66</v>
      </c>
      <c r="C47" s="269" t="s">
        <v>67</v>
      </c>
      <c r="D47" s="233"/>
      <c r="E47" s="237"/>
      <c r="F47" s="243"/>
      <c r="G47" s="243">
        <f>SUMIF(AG48:AG50,"&lt;&gt;NOR",G48:G50)</f>
        <v>0</v>
      </c>
      <c r="H47" s="243"/>
      <c r="I47" s="243">
        <f>SUM(I48:I50)</f>
        <v>0</v>
      </c>
      <c r="J47" s="243"/>
      <c r="K47" s="243">
        <f>SUM(K48:K50)</f>
        <v>0</v>
      </c>
      <c r="L47" s="243"/>
      <c r="M47" s="243">
        <f>SUM(M48:M50)</f>
        <v>0</v>
      </c>
      <c r="N47" s="243"/>
      <c r="O47" s="243">
        <f>SUM(O48:O50)</f>
        <v>0</v>
      </c>
      <c r="P47" s="243"/>
      <c r="Q47" s="243">
        <f>SUM(Q48:Q50)</f>
        <v>0.05</v>
      </c>
      <c r="R47" s="243"/>
      <c r="S47" s="243"/>
      <c r="T47" s="243"/>
      <c r="U47" s="244">
        <f>SUM(U48:U50)</f>
        <v>0.42</v>
      </c>
      <c r="V47" s="243"/>
      <c r="AG47" t="s">
        <v>104</v>
      </c>
    </row>
    <row r="48" spans="1:60" ht="22.5" outlineLevel="1" x14ac:dyDescent="0.2">
      <c r="A48" s="219">
        <v>17</v>
      </c>
      <c r="B48" s="229" t="s">
        <v>175</v>
      </c>
      <c r="C48" s="267" t="s">
        <v>176</v>
      </c>
      <c r="D48" s="231" t="s">
        <v>107</v>
      </c>
      <c r="E48" s="235">
        <v>10.199999999999999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21</v>
      </c>
      <c r="M48" s="241">
        <f>G48*(1+L48/100)</f>
        <v>0</v>
      </c>
      <c r="N48" s="241">
        <v>0</v>
      </c>
      <c r="O48" s="241">
        <f>ROUND(E48*N48,2)</f>
        <v>0</v>
      </c>
      <c r="P48" s="241">
        <v>4.8700000000000002E-3</v>
      </c>
      <c r="Q48" s="241">
        <f>ROUND(E48*P48,2)</f>
        <v>0.05</v>
      </c>
      <c r="R48" s="241" t="s">
        <v>177</v>
      </c>
      <c r="S48" s="241" t="s">
        <v>109</v>
      </c>
      <c r="T48" s="241">
        <v>4.1000000000000002E-2</v>
      </c>
      <c r="U48" s="242">
        <f>ROUND(E48*T48,2)</f>
        <v>0.42</v>
      </c>
      <c r="V48" s="241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 t="s">
        <v>110</v>
      </c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outlineLevel="1" x14ac:dyDescent="0.2">
      <c r="A49" s="219"/>
      <c r="B49" s="229"/>
      <c r="C49" s="268" t="s">
        <v>178</v>
      </c>
      <c r="D49" s="232"/>
      <c r="E49" s="236">
        <v>10.199999999999999</v>
      </c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1"/>
      <c r="U49" s="242"/>
      <c r="V49" s="241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 t="s">
        <v>112</v>
      </c>
      <c r="AH49" s="218">
        <v>5</v>
      </c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ht="22.5" outlineLevel="1" x14ac:dyDescent="0.2">
      <c r="A50" s="219">
        <v>18</v>
      </c>
      <c r="B50" s="229" t="s">
        <v>179</v>
      </c>
      <c r="C50" s="267" t="s">
        <v>180</v>
      </c>
      <c r="D50" s="231" t="s">
        <v>158</v>
      </c>
      <c r="E50" s="235">
        <v>4.9669999999999999E-2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1" t="s">
        <v>149</v>
      </c>
      <c r="S50" s="241" t="s">
        <v>109</v>
      </c>
      <c r="T50" s="241">
        <v>0</v>
      </c>
      <c r="U50" s="242">
        <f>ROUND(E50*T50,2)</f>
        <v>0</v>
      </c>
      <c r="V50" s="241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 t="s">
        <v>159</v>
      </c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x14ac:dyDescent="0.2">
      <c r="A51" s="225" t="s">
        <v>103</v>
      </c>
      <c r="B51" s="230" t="s">
        <v>68</v>
      </c>
      <c r="C51" s="269" t="s">
        <v>69</v>
      </c>
      <c r="D51" s="233"/>
      <c r="E51" s="237"/>
      <c r="F51" s="243"/>
      <c r="G51" s="243">
        <f>SUMIF(AG52:AG58,"&lt;&gt;NOR",G52:G58)</f>
        <v>0</v>
      </c>
      <c r="H51" s="243"/>
      <c r="I51" s="243">
        <f>SUM(I52:I58)</f>
        <v>0</v>
      </c>
      <c r="J51" s="243"/>
      <c r="K51" s="243">
        <f>SUM(K52:K58)</f>
        <v>0</v>
      </c>
      <c r="L51" s="243"/>
      <c r="M51" s="243">
        <f>SUM(M52:M58)</f>
        <v>0</v>
      </c>
      <c r="N51" s="243"/>
      <c r="O51" s="243">
        <f>SUM(O52:O58)</f>
        <v>7.9999999999999988E-2</v>
      </c>
      <c r="P51" s="243"/>
      <c r="Q51" s="243">
        <f>SUM(Q52:Q58)</f>
        <v>0</v>
      </c>
      <c r="R51" s="243"/>
      <c r="S51" s="243"/>
      <c r="T51" s="243"/>
      <c r="U51" s="244">
        <f>SUM(U52:U58)</f>
        <v>19.5</v>
      </c>
      <c r="V51" s="243"/>
      <c r="AG51" t="s">
        <v>104</v>
      </c>
    </row>
    <row r="52" spans="1:60" ht="22.5" outlineLevel="1" x14ac:dyDescent="0.2">
      <c r="A52" s="219">
        <v>19</v>
      </c>
      <c r="B52" s="229" t="s">
        <v>181</v>
      </c>
      <c r="C52" s="267" t="s">
        <v>182</v>
      </c>
      <c r="D52" s="231" t="s">
        <v>107</v>
      </c>
      <c r="E52" s="235">
        <v>20.149999999999999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41">
        <v>3.0599999999999998E-3</v>
      </c>
      <c r="O52" s="241">
        <f>ROUND(E52*N52,2)</f>
        <v>0.06</v>
      </c>
      <c r="P52" s="241">
        <v>0</v>
      </c>
      <c r="Q52" s="241">
        <f>ROUND(E52*P52,2)</f>
        <v>0</v>
      </c>
      <c r="R52" s="241" t="s">
        <v>183</v>
      </c>
      <c r="S52" s="241" t="s">
        <v>109</v>
      </c>
      <c r="T52" s="241">
        <v>0.96557000000000004</v>
      </c>
      <c r="U52" s="242">
        <f>ROUND(E52*T52,2)</f>
        <v>19.46</v>
      </c>
      <c r="V52" s="241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 t="s">
        <v>184</v>
      </c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19"/>
      <c r="B53" s="229"/>
      <c r="C53" s="268" t="s">
        <v>185</v>
      </c>
      <c r="D53" s="232"/>
      <c r="E53" s="236">
        <v>20.149999999999999</v>
      </c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1"/>
      <c r="U53" s="242"/>
      <c r="V53" s="241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 t="s">
        <v>112</v>
      </c>
      <c r="AH53" s="218">
        <v>0</v>
      </c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ht="22.5" outlineLevel="1" x14ac:dyDescent="0.2">
      <c r="A54" s="219">
        <v>20</v>
      </c>
      <c r="B54" s="229" t="s">
        <v>186</v>
      </c>
      <c r="C54" s="267" t="s">
        <v>187</v>
      </c>
      <c r="D54" s="231" t="s">
        <v>188</v>
      </c>
      <c r="E54" s="235">
        <v>12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21</v>
      </c>
      <c r="M54" s="241">
        <f>G54*(1+L54/100)</f>
        <v>0</v>
      </c>
      <c r="N54" s="241">
        <v>1.1999999999999999E-3</v>
      </c>
      <c r="O54" s="241">
        <f>ROUND(E54*N54,2)</f>
        <v>0.01</v>
      </c>
      <c r="P54" s="241">
        <v>0</v>
      </c>
      <c r="Q54" s="241">
        <f>ROUND(E54*P54,2)</f>
        <v>0</v>
      </c>
      <c r="R54" s="241" t="s">
        <v>116</v>
      </c>
      <c r="S54" s="241" t="s">
        <v>109</v>
      </c>
      <c r="T54" s="241">
        <v>0</v>
      </c>
      <c r="U54" s="242">
        <f>ROUND(E54*T54,2)</f>
        <v>0</v>
      </c>
      <c r="V54" s="241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 t="s">
        <v>117</v>
      </c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outlineLevel="1" x14ac:dyDescent="0.2">
      <c r="A55" s="219"/>
      <c r="B55" s="229"/>
      <c r="C55" s="268" t="s">
        <v>189</v>
      </c>
      <c r="D55" s="232"/>
      <c r="E55" s="236">
        <v>12</v>
      </c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2"/>
      <c r="V55" s="241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 t="s">
        <v>112</v>
      </c>
      <c r="AH55" s="218">
        <v>0</v>
      </c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outlineLevel="1" x14ac:dyDescent="0.2">
      <c r="A56" s="219">
        <v>21</v>
      </c>
      <c r="B56" s="229" t="s">
        <v>190</v>
      </c>
      <c r="C56" s="267" t="s">
        <v>191</v>
      </c>
      <c r="D56" s="231" t="s">
        <v>188</v>
      </c>
      <c r="E56" s="235">
        <v>12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21</v>
      </c>
      <c r="M56" s="241">
        <f>G56*(1+L56/100)</f>
        <v>0</v>
      </c>
      <c r="N56" s="241">
        <v>5.5999999999999995E-4</v>
      </c>
      <c r="O56" s="241">
        <f>ROUND(E56*N56,2)</f>
        <v>0.01</v>
      </c>
      <c r="P56" s="241">
        <v>0</v>
      </c>
      <c r="Q56" s="241">
        <f>ROUND(E56*P56,2)</f>
        <v>0</v>
      </c>
      <c r="R56" s="241" t="s">
        <v>116</v>
      </c>
      <c r="S56" s="241" t="s">
        <v>109</v>
      </c>
      <c r="T56" s="241">
        <v>0</v>
      </c>
      <c r="U56" s="242">
        <f>ROUND(E56*T56,2)</f>
        <v>0</v>
      </c>
      <c r="V56" s="241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 t="s">
        <v>117</v>
      </c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/>
      <c r="B57" s="229"/>
      <c r="C57" s="268" t="s">
        <v>189</v>
      </c>
      <c r="D57" s="232"/>
      <c r="E57" s="236">
        <v>12</v>
      </c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242"/>
      <c r="V57" s="241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 t="s">
        <v>112</v>
      </c>
      <c r="AH57" s="218">
        <v>0</v>
      </c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 x14ac:dyDescent="0.2">
      <c r="A58" s="219">
        <v>22</v>
      </c>
      <c r="B58" s="229" t="s">
        <v>192</v>
      </c>
      <c r="C58" s="267" t="s">
        <v>193</v>
      </c>
      <c r="D58" s="231" t="s">
        <v>158</v>
      </c>
      <c r="E58" s="235">
        <v>2.112E-2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1" t="s">
        <v>177</v>
      </c>
      <c r="S58" s="241" t="s">
        <v>109</v>
      </c>
      <c r="T58" s="241">
        <v>1.6850000000000001</v>
      </c>
      <c r="U58" s="242">
        <f>ROUND(E58*T58,2)</f>
        <v>0.04</v>
      </c>
      <c r="V58" s="241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 t="s">
        <v>174</v>
      </c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x14ac:dyDescent="0.2">
      <c r="A59" s="225" t="s">
        <v>103</v>
      </c>
      <c r="B59" s="230" t="s">
        <v>70</v>
      </c>
      <c r="C59" s="269" t="s">
        <v>71</v>
      </c>
      <c r="D59" s="233"/>
      <c r="E59" s="237"/>
      <c r="F59" s="243"/>
      <c r="G59" s="243">
        <f>SUMIF(AG60:AG64,"&lt;&gt;NOR",G60:G64)</f>
        <v>0</v>
      </c>
      <c r="H59" s="243"/>
      <c r="I59" s="243">
        <f>SUM(I60:I64)</f>
        <v>0</v>
      </c>
      <c r="J59" s="243"/>
      <c r="K59" s="243">
        <f>SUM(K60:K64)</f>
        <v>0</v>
      </c>
      <c r="L59" s="243"/>
      <c r="M59" s="243">
        <f>SUM(M60:M64)</f>
        <v>0</v>
      </c>
      <c r="N59" s="243"/>
      <c r="O59" s="243">
        <f>SUM(O60:O64)</f>
        <v>0.08</v>
      </c>
      <c r="P59" s="243"/>
      <c r="Q59" s="243">
        <f>SUM(Q60:Q64)</f>
        <v>0.06</v>
      </c>
      <c r="R59" s="243"/>
      <c r="S59" s="243"/>
      <c r="T59" s="243"/>
      <c r="U59" s="244">
        <f>SUM(U60:U64)</f>
        <v>1.93</v>
      </c>
      <c r="V59" s="243"/>
      <c r="AG59" t="s">
        <v>104</v>
      </c>
    </row>
    <row r="60" spans="1:60" outlineLevel="1" x14ac:dyDescent="0.2">
      <c r="A60" s="219">
        <v>23</v>
      </c>
      <c r="B60" s="229" t="s">
        <v>194</v>
      </c>
      <c r="C60" s="267" t="s">
        <v>195</v>
      </c>
      <c r="D60" s="231" t="s">
        <v>107</v>
      </c>
      <c r="E60" s="235">
        <v>10.199999999999999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0</v>
      </c>
      <c r="O60" s="241">
        <f>ROUND(E60*N60,2)</f>
        <v>0</v>
      </c>
      <c r="P60" s="241">
        <v>6.0000000000000001E-3</v>
      </c>
      <c r="Q60" s="241">
        <f>ROUND(E60*P60,2)</f>
        <v>0.06</v>
      </c>
      <c r="R60" s="241" t="s">
        <v>196</v>
      </c>
      <c r="S60" s="241" t="s">
        <v>109</v>
      </c>
      <c r="T60" s="241">
        <v>0.05</v>
      </c>
      <c r="U60" s="242">
        <f>ROUND(E60*T60,2)</f>
        <v>0.51</v>
      </c>
      <c r="V60" s="241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 t="s">
        <v>110</v>
      </c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 x14ac:dyDescent="0.2">
      <c r="A61" s="219"/>
      <c r="B61" s="229"/>
      <c r="C61" s="268" t="s">
        <v>197</v>
      </c>
      <c r="D61" s="232"/>
      <c r="E61" s="236">
        <v>10.199999999999999</v>
      </c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1"/>
      <c r="U61" s="242"/>
      <c r="V61" s="241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 t="s">
        <v>112</v>
      </c>
      <c r="AH61" s="218">
        <v>0</v>
      </c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ht="22.5" outlineLevel="1" x14ac:dyDescent="0.2">
      <c r="A62" s="219">
        <v>24</v>
      </c>
      <c r="B62" s="229" t="s">
        <v>198</v>
      </c>
      <c r="C62" s="267" t="s">
        <v>199</v>
      </c>
      <c r="D62" s="231" t="s">
        <v>107</v>
      </c>
      <c r="E62" s="235">
        <v>10.199999999999999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21</v>
      </c>
      <c r="M62" s="241">
        <f>G62*(1+L62/100)</f>
        <v>0</v>
      </c>
      <c r="N62" s="241">
        <v>7.7600000000000004E-3</v>
      </c>
      <c r="O62" s="241">
        <f>ROUND(E62*N62,2)</f>
        <v>0.08</v>
      </c>
      <c r="P62" s="241">
        <v>0</v>
      </c>
      <c r="Q62" s="241">
        <f>ROUND(E62*P62,2)</f>
        <v>0</v>
      </c>
      <c r="R62" s="241" t="s">
        <v>183</v>
      </c>
      <c r="S62" s="241" t="s">
        <v>109</v>
      </c>
      <c r="T62" s="241">
        <v>0.13922000000000001</v>
      </c>
      <c r="U62" s="242">
        <f>ROUND(E62*T62,2)</f>
        <v>1.42</v>
      </c>
      <c r="V62" s="241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 t="s">
        <v>184</v>
      </c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outlineLevel="1" x14ac:dyDescent="0.2">
      <c r="A63" s="219"/>
      <c r="B63" s="229"/>
      <c r="C63" s="268" t="s">
        <v>178</v>
      </c>
      <c r="D63" s="232"/>
      <c r="E63" s="236">
        <v>10.199999999999999</v>
      </c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1"/>
      <c r="U63" s="242"/>
      <c r="V63" s="241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 t="s">
        <v>112</v>
      </c>
      <c r="AH63" s="218">
        <v>5</v>
      </c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ht="22.5" outlineLevel="1" x14ac:dyDescent="0.2">
      <c r="A64" s="219">
        <v>25</v>
      </c>
      <c r="B64" s="229" t="s">
        <v>200</v>
      </c>
      <c r="C64" s="267" t="s">
        <v>201</v>
      </c>
      <c r="D64" s="231" t="s">
        <v>158</v>
      </c>
      <c r="E64" s="235">
        <v>6.1199999999999997E-2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21</v>
      </c>
      <c r="M64" s="241">
        <f>G64*(1+L64/100)</f>
        <v>0</v>
      </c>
      <c r="N64" s="241">
        <v>0</v>
      </c>
      <c r="O64" s="241">
        <f>ROUND(E64*N64,2)</f>
        <v>0</v>
      </c>
      <c r="P64" s="241">
        <v>0</v>
      </c>
      <c r="Q64" s="241">
        <f>ROUND(E64*P64,2)</f>
        <v>0</v>
      </c>
      <c r="R64" s="241" t="s">
        <v>149</v>
      </c>
      <c r="S64" s="241" t="s">
        <v>109</v>
      </c>
      <c r="T64" s="241">
        <v>0</v>
      </c>
      <c r="U64" s="242">
        <f>ROUND(E64*T64,2)</f>
        <v>0</v>
      </c>
      <c r="V64" s="241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 t="s">
        <v>159</v>
      </c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x14ac:dyDescent="0.2">
      <c r="A65" s="225" t="s">
        <v>103</v>
      </c>
      <c r="B65" s="230" t="s">
        <v>72</v>
      </c>
      <c r="C65" s="269" t="s">
        <v>73</v>
      </c>
      <c r="D65" s="233"/>
      <c r="E65" s="237"/>
      <c r="F65" s="243"/>
      <c r="G65" s="243">
        <f>SUMIF(AG66:AG93,"&lt;&gt;NOR",G66:G93)</f>
        <v>0</v>
      </c>
      <c r="H65" s="243"/>
      <c r="I65" s="243">
        <f>SUM(I66:I93)</f>
        <v>0</v>
      </c>
      <c r="J65" s="243"/>
      <c r="K65" s="243">
        <f>SUM(K66:K93)</f>
        <v>0</v>
      </c>
      <c r="L65" s="243"/>
      <c r="M65" s="243">
        <f>SUM(M66:M93)</f>
        <v>0</v>
      </c>
      <c r="N65" s="243"/>
      <c r="O65" s="243">
        <f>SUM(O66:O93)</f>
        <v>3.8899999999999997</v>
      </c>
      <c r="P65" s="243"/>
      <c r="Q65" s="243">
        <f>SUM(Q66:Q93)</f>
        <v>0</v>
      </c>
      <c r="R65" s="243"/>
      <c r="S65" s="243"/>
      <c r="T65" s="243"/>
      <c r="U65" s="244">
        <f>SUM(U66:U93)</f>
        <v>103.81</v>
      </c>
      <c r="V65" s="243"/>
      <c r="AG65" t="s">
        <v>104</v>
      </c>
    </row>
    <row r="66" spans="1:60" outlineLevel="1" x14ac:dyDescent="0.2">
      <c r="A66" s="219">
        <v>26</v>
      </c>
      <c r="B66" s="229" t="s">
        <v>202</v>
      </c>
      <c r="C66" s="267" t="s">
        <v>203</v>
      </c>
      <c r="D66" s="231" t="s">
        <v>107</v>
      </c>
      <c r="E66" s="235">
        <v>21.31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21</v>
      </c>
      <c r="M66" s="241">
        <f>G66*(1+L66/100)</f>
        <v>0</v>
      </c>
      <c r="N66" s="241">
        <v>5.9000000000000003E-4</v>
      </c>
      <c r="O66" s="241">
        <f>ROUND(E66*N66,2)</f>
        <v>0.01</v>
      </c>
      <c r="P66" s="241">
        <v>0</v>
      </c>
      <c r="Q66" s="241">
        <f>ROUND(E66*P66,2)</f>
        <v>0</v>
      </c>
      <c r="R66" s="241" t="s">
        <v>138</v>
      </c>
      <c r="S66" s="241" t="s">
        <v>109</v>
      </c>
      <c r="T66" s="241">
        <v>0.21</v>
      </c>
      <c r="U66" s="242">
        <f>ROUND(E66*T66,2)</f>
        <v>4.4800000000000004</v>
      </c>
      <c r="V66" s="241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 t="s">
        <v>110</v>
      </c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 x14ac:dyDescent="0.2">
      <c r="A67" s="219"/>
      <c r="B67" s="229"/>
      <c r="C67" s="268" t="s">
        <v>204</v>
      </c>
      <c r="D67" s="232"/>
      <c r="E67" s="236">
        <v>21.31</v>
      </c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41"/>
      <c r="Q67" s="241"/>
      <c r="R67" s="241"/>
      <c r="S67" s="241"/>
      <c r="T67" s="241"/>
      <c r="U67" s="242"/>
      <c r="V67" s="241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 t="s">
        <v>112</v>
      </c>
      <c r="AH67" s="218">
        <v>5</v>
      </c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ht="22.5" outlineLevel="1" x14ac:dyDescent="0.2">
      <c r="A68" s="219">
        <v>27</v>
      </c>
      <c r="B68" s="229" t="s">
        <v>205</v>
      </c>
      <c r="C68" s="267" t="s">
        <v>206</v>
      </c>
      <c r="D68" s="231" t="s">
        <v>107</v>
      </c>
      <c r="E68" s="235">
        <v>106.26</v>
      </c>
      <c r="F68" s="240"/>
      <c r="G68" s="241">
        <f>ROUND(E68*F68,2)</f>
        <v>0</v>
      </c>
      <c r="H68" s="240"/>
      <c r="I68" s="241">
        <f>ROUND(E68*H68,2)</f>
        <v>0</v>
      </c>
      <c r="J68" s="240"/>
      <c r="K68" s="241">
        <f>ROUND(E68*J68,2)</f>
        <v>0</v>
      </c>
      <c r="L68" s="241">
        <v>21</v>
      </c>
      <c r="M68" s="241">
        <f>G68*(1+L68/100)</f>
        <v>0</v>
      </c>
      <c r="N68" s="241">
        <v>2.0000000000000002E-5</v>
      </c>
      <c r="O68" s="241">
        <f>ROUND(E68*N68,2)</f>
        <v>0</v>
      </c>
      <c r="P68" s="241">
        <v>0</v>
      </c>
      <c r="Q68" s="241">
        <f>ROUND(E68*P68,2)</f>
        <v>0</v>
      </c>
      <c r="R68" s="241" t="s">
        <v>196</v>
      </c>
      <c r="S68" s="241" t="s">
        <v>109</v>
      </c>
      <c r="T68" s="241">
        <v>0.1</v>
      </c>
      <c r="U68" s="242">
        <f>ROUND(E68*T68,2)</f>
        <v>10.63</v>
      </c>
      <c r="V68" s="241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 t="s">
        <v>110</v>
      </c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outlineLevel="1" x14ac:dyDescent="0.2">
      <c r="A69" s="219"/>
      <c r="B69" s="229"/>
      <c r="C69" s="268" t="s">
        <v>207</v>
      </c>
      <c r="D69" s="232"/>
      <c r="E69" s="236">
        <v>2.5</v>
      </c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  <c r="S69" s="241"/>
      <c r="T69" s="241"/>
      <c r="U69" s="242"/>
      <c r="V69" s="241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 t="s">
        <v>112</v>
      </c>
      <c r="AH69" s="218">
        <v>5</v>
      </c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 x14ac:dyDescent="0.2">
      <c r="A70" s="219"/>
      <c r="B70" s="229"/>
      <c r="C70" s="268" t="s">
        <v>208</v>
      </c>
      <c r="D70" s="232"/>
      <c r="E70" s="236">
        <v>21.72</v>
      </c>
      <c r="F70" s="241"/>
      <c r="G70" s="241"/>
      <c r="H70" s="241"/>
      <c r="I70" s="241"/>
      <c r="J70" s="241"/>
      <c r="K70" s="241"/>
      <c r="L70" s="241"/>
      <c r="M70" s="241"/>
      <c r="N70" s="241"/>
      <c r="O70" s="241"/>
      <c r="P70" s="241"/>
      <c r="Q70" s="241"/>
      <c r="R70" s="241"/>
      <c r="S70" s="241"/>
      <c r="T70" s="241"/>
      <c r="U70" s="242"/>
      <c r="V70" s="241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 t="s">
        <v>112</v>
      </c>
      <c r="AH70" s="218">
        <v>5</v>
      </c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outlineLevel="1" x14ac:dyDescent="0.2">
      <c r="A71" s="219"/>
      <c r="B71" s="229"/>
      <c r="C71" s="268" t="s">
        <v>209</v>
      </c>
      <c r="D71" s="232"/>
      <c r="E71" s="236">
        <v>78.64</v>
      </c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241"/>
      <c r="S71" s="241"/>
      <c r="T71" s="241"/>
      <c r="U71" s="242"/>
      <c r="V71" s="241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 t="s">
        <v>112</v>
      </c>
      <c r="AH71" s="218">
        <v>5</v>
      </c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outlineLevel="1" x14ac:dyDescent="0.2">
      <c r="A72" s="219"/>
      <c r="B72" s="229"/>
      <c r="C72" s="268" t="s">
        <v>210</v>
      </c>
      <c r="D72" s="232"/>
      <c r="E72" s="236">
        <v>3.4</v>
      </c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41"/>
      <c r="Q72" s="241"/>
      <c r="R72" s="241"/>
      <c r="S72" s="241"/>
      <c r="T72" s="241"/>
      <c r="U72" s="242"/>
      <c r="V72" s="241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 t="s">
        <v>112</v>
      </c>
      <c r="AH72" s="218">
        <v>5</v>
      </c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outlineLevel="1" x14ac:dyDescent="0.2">
      <c r="A73" s="219">
        <v>28</v>
      </c>
      <c r="B73" s="229" t="s">
        <v>211</v>
      </c>
      <c r="C73" s="267" t="s">
        <v>212</v>
      </c>
      <c r="D73" s="231" t="s">
        <v>213</v>
      </c>
      <c r="E73" s="235">
        <v>213.1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41">
        <v>9.8999999999999999E-4</v>
      </c>
      <c r="O73" s="241">
        <f>ROUND(E73*N73,2)</f>
        <v>0.21</v>
      </c>
      <c r="P73" s="241">
        <v>0</v>
      </c>
      <c r="Q73" s="241">
        <f>ROUND(E73*P73,2)</f>
        <v>0</v>
      </c>
      <c r="R73" s="241" t="s">
        <v>214</v>
      </c>
      <c r="S73" s="241" t="s">
        <v>109</v>
      </c>
      <c r="T73" s="241">
        <v>0.26200000000000001</v>
      </c>
      <c r="U73" s="242">
        <f>ROUND(E73*T73,2)</f>
        <v>55.83</v>
      </c>
      <c r="V73" s="241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 t="s">
        <v>110</v>
      </c>
      <c r="AH73" s="218"/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 x14ac:dyDescent="0.2">
      <c r="A74" s="219"/>
      <c r="B74" s="229"/>
      <c r="C74" s="268" t="s">
        <v>215</v>
      </c>
      <c r="D74" s="232"/>
      <c r="E74" s="236">
        <v>213.1</v>
      </c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41"/>
      <c r="Q74" s="241"/>
      <c r="R74" s="241"/>
      <c r="S74" s="241"/>
      <c r="T74" s="241"/>
      <c r="U74" s="242"/>
      <c r="V74" s="241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 t="s">
        <v>112</v>
      </c>
      <c r="AH74" s="218">
        <v>5</v>
      </c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 x14ac:dyDescent="0.2">
      <c r="A75" s="219">
        <v>29</v>
      </c>
      <c r="B75" s="229" t="s">
        <v>216</v>
      </c>
      <c r="C75" s="267" t="s">
        <v>217</v>
      </c>
      <c r="D75" s="231" t="s">
        <v>107</v>
      </c>
      <c r="E75" s="235">
        <v>106.26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21</v>
      </c>
      <c r="M75" s="241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1" t="s">
        <v>214</v>
      </c>
      <c r="S75" s="241" t="s">
        <v>109</v>
      </c>
      <c r="T75" s="241">
        <v>0.24099999999999999</v>
      </c>
      <c r="U75" s="242">
        <f>ROUND(E75*T75,2)</f>
        <v>25.61</v>
      </c>
      <c r="V75" s="241"/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 t="s">
        <v>110</v>
      </c>
      <c r="AH75" s="218"/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 x14ac:dyDescent="0.2">
      <c r="A76" s="219"/>
      <c r="B76" s="229"/>
      <c r="C76" s="268" t="s">
        <v>207</v>
      </c>
      <c r="D76" s="232"/>
      <c r="E76" s="236">
        <v>2.5</v>
      </c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241"/>
      <c r="U76" s="242"/>
      <c r="V76" s="241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 t="s">
        <v>112</v>
      </c>
      <c r="AH76" s="218">
        <v>5</v>
      </c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 x14ac:dyDescent="0.2">
      <c r="A77" s="219"/>
      <c r="B77" s="229"/>
      <c r="C77" s="268" t="s">
        <v>208</v>
      </c>
      <c r="D77" s="232"/>
      <c r="E77" s="236">
        <v>21.72</v>
      </c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41"/>
      <c r="R77" s="241"/>
      <c r="S77" s="241"/>
      <c r="T77" s="241"/>
      <c r="U77" s="242"/>
      <c r="V77" s="241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 t="s">
        <v>112</v>
      </c>
      <c r="AH77" s="218">
        <v>5</v>
      </c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outlineLevel="1" x14ac:dyDescent="0.2">
      <c r="A78" s="219"/>
      <c r="B78" s="229"/>
      <c r="C78" s="268" t="s">
        <v>209</v>
      </c>
      <c r="D78" s="232"/>
      <c r="E78" s="236">
        <v>78.64</v>
      </c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41"/>
      <c r="R78" s="241"/>
      <c r="S78" s="241"/>
      <c r="T78" s="241"/>
      <c r="U78" s="242"/>
      <c r="V78" s="241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 t="s">
        <v>112</v>
      </c>
      <c r="AH78" s="218">
        <v>5</v>
      </c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outlineLevel="1" x14ac:dyDescent="0.2">
      <c r="A79" s="219"/>
      <c r="B79" s="229"/>
      <c r="C79" s="268" t="s">
        <v>210</v>
      </c>
      <c r="D79" s="232"/>
      <c r="E79" s="236">
        <v>3.4</v>
      </c>
      <c r="F79" s="241"/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241"/>
      <c r="R79" s="241"/>
      <c r="S79" s="241"/>
      <c r="T79" s="241"/>
      <c r="U79" s="242"/>
      <c r="V79" s="241"/>
      <c r="W79" s="218"/>
      <c r="X79" s="218"/>
      <c r="Y79" s="218"/>
      <c r="Z79" s="218"/>
      <c r="AA79" s="218"/>
      <c r="AB79" s="218"/>
      <c r="AC79" s="218"/>
      <c r="AD79" s="218"/>
      <c r="AE79" s="218"/>
      <c r="AF79" s="218"/>
      <c r="AG79" s="218" t="s">
        <v>112</v>
      </c>
      <c r="AH79" s="218">
        <v>5</v>
      </c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 x14ac:dyDescent="0.2">
      <c r="A80" s="219">
        <v>30</v>
      </c>
      <c r="B80" s="229" t="s">
        <v>218</v>
      </c>
      <c r="C80" s="267" t="s">
        <v>219</v>
      </c>
      <c r="D80" s="231" t="s">
        <v>220</v>
      </c>
      <c r="E80" s="235">
        <v>0.49725000000000003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21</v>
      </c>
      <c r="M80" s="241">
        <f>G80*(1+L80/100)</f>
        <v>0</v>
      </c>
      <c r="N80" s="241">
        <v>0.03</v>
      </c>
      <c r="O80" s="241">
        <f>ROUND(E80*N80,2)</f>
        <v>0.01</v>
      </c>
      <c r="P80" s="241">
        <v>0</v>
      </c>
      <c r="Q80" s="241">
        <f>ROUND(E80*P80,2)</f>
        <v>0</v>
      </c>
      <c r="R80" s="241" t="s">
        <v>116</v>
      </c>
      <c r="S80" s="241" t="s">
        <v>109</v>
      </c>
      <c r="T80" s="241">
        <v>0</v>
      </c>
      <c r="U80" s="242">
        <f>ROUND(E80*T80,2)</f>
        <v>0</v>
      </c>
      <c r="V80" s="241"/>
      <c r="W80" s="218"/>
      <c r="X80" s="218"/>
      <c r="Y80" s="218"/>
      <c r="Z80" s="218"/>
      <c r="AA80" s="218"/>
      <c r="AB80" s="218"/>
      <c r="AC80" s="218"/>
      <c r="AD80" s="218"/>
      <c r="AE80" s="218"/>
      <c r="AF80" s="218"/>
      <c r="AG80" s="218" t="s">
        <v>117</v>
      </c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 x14ac:dyDescent="0.2">
      <c r="A81" s="219"/>
      <c r="B81" s="229"/>
      <c r="C81" s="268" t="s">
        <v>221</v>
      </c>
      <c r="D81" s="232"/>
      <c r="E81" s="236">
        <v>0.49725000000000003</v>
      </c>
      <c r="F81" s="241"/>
      <c r="G81" s="241"/>
      <c r="H81" s="241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241"/>
      <c r="U81" s="242"/>
      <c r="V81" s="241"/>
      <c r="W81" s="218"/>
      <c r="X81" s="218"/>
      <c r="Y81" s="218"/>
      <c r="Z81" s="218"/>
      <c r="AA81" s="218"/>
      <c r="AB81" s="218"/>
      <c r="AC81" s="218"/>
      <c r="AD81" s="218"/>
      <c r="AE81" s="218"/>
      <c r="AF81" s="218"/>
      <c r="AG81" s="218" t="s">
        <v>112</v>
      </c>
      <c r="AH81" s="218">
        <v>0</v>
      </c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 x14ac:dyDescent="0.2">
      <c r="A82" s="219">
        <v>31</v>
      </c>
      <c r="B82" s="229" t="s">
        <v>222</v>
      </c>
      <c r="C82" s="267" t="s">
        <v>223</v>
      </c>
      <c r="D82" s="231" t="s">
        <v>220</v>
      </c>
      <c r="E82" s="235">
        <v>4.5209999999999999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21</v>
      </c>
      <c r="M82" s="241">
        <f>G82*(1+L82/100)</f>
        <v>0</v>
      </c>
      <c r="N82" s="241">
        <v>0.02</v>
      </c>
      <c r="O82" s="241">
        <f>ROUND(E82*N82,2)</f>
        <v>0.09</v>
      </c>
      <c r="P82" s="241">
        <v>0</v>
      </c>
      <c r="Q82" s="241">
        <f>ROUND(E82*P82,2)</f>
        <v>0</v>
      </c>
      <c r="R82" s="241" t="s">
        <v>116</v>
      </c>
      <c r="S82" s="241" t="s">
        <v>109</v>
      </c>
      <c r="T82" s="241">
        <v>0</v>
      </c>
      <c r="U82" s="242">
        <f>ROUND(E82*T82,2)</f>
        <v>0</v>
      </c>
      <c r="V82" s="241"/>
      <c r="W82" s="218"/>
      <c r="X82" s="218"/>
      <c r="Y82" s="218"/>
      <c r="Z82" s="218"/>
      <c r="AA82" s="218"/>
      <c r="AB82" s="218"/>
      <c r="AC82" s="218"/>
      <c r="AD82" s="218"/>
      <c r="AE82" s="218"/>
      <c r="AF82" s="218"/>
      <c r="AG82" s="218" t="s">
        <v>117</v>
      </c>
      <c r="AH82" s="218"/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outlineLevel="1" x14ac:dyDescent="0.2">
      <c r="A83" s="219"/>
      <c r="B83" s="229"/>
      <c r="C83" s="268" t="s">
        <v>224</v>
      </c>
      <c r="D83" s="232"/>
      <c r="E83" s="236">
        <v>8.2500000000000004E-2</v>
      </c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1"/>
      <c r="U83" s="242"/>
      <c r="V83" s="241"/>
      <c r="W83" s="218"/>
      <c r="X83" s="218"/>
      <c r="Y83" s="218"/>
      <c r="Z83" s="218"/>
      <c r="AA83" s="218"/>
      <c r="AB83" s="218"/>
      <c r="AC83" s="218"/>
      <c r="AD83" s="218"/>
      <c r="AE83" s="218"/>
      <c r="AF83" s="218"/>
      <c r="AG83" s="218" t="s">
        <v>112</v>
      </c>
      <c r="AH83" s="218">
        <v>5</v>
      </c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outlineLevel="1" x14ac:dyDescent="0.2">
      <c r="A84" s="219"/>
      <c r="B84" s="229"/>
      <c r="C84" s="268" t="s">
        <v>225</v>
      </c>
      <c r="D84" s="232"/>
      <c r="E84" s="236">
        <v>1.1946000000000001</v>
      </c>
      <c r="F84" s="241"/>
      <c r="G84" s="241"/>
      <c r="H84" s="241"/>
      <c r="I84" s="241"/>
      <c r="J84" s="241"/>
      <c r="K84" s="241"/>
      <c r="L84" s="241"/>
      <c r="M84" s="241"/>
      <c r="N84" s="241"/>
      <c r="O84" s="241"/>
      <c r="P84" s="241"/>
      <c r="Q84" s="241"/>
      <c r="R84" s="241"/>
      <c r="S84" s="241"/>
      <c r="T84" s="241"/>
      <c r="U84" s="242"/>
      <c r="V84" s="241"/>
      <c r="W84" s="218"/>
      <c r="X84" s="218"/>
      <c r="Y84" s="218"/>
      <c r="Z84" s="218"/>
      <c r="AA84" s="218"/>
      <c r="AB84" s="218"/>
      <c r="AC84" s="218"/>
      <c r="AD84" s="218"/>
      <c r="AE84" s="218"/>
      <c r="AF84" s="218"/>
      <c r="AG84" s="218" t="s">
        <v>112</v>
      </c>
      <c r="AH84" s="218">
        <v>5</v>
      </c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outlineLevel="1" x14ac:dyDescent="0.2">
      <c r="A85" s="219"/>
      <c r="B85" s="229"/>
      <c r="C85" s="268" t="s">
        <v>226</v>
      </c>
      <c r="D85" s="232"/>
      <c r="E85" s="236">
        <v>3.2439</v>
      </c>
      <c r="F85" s="241"/>
      <c r="G85" s="241"/>
      <c r="H85" s="241"/>
      <c r="I85" s="241"/>
      <c r="J85" s="241"/>
      <c r="K85" s="241"/>
      <c r="L85" s="241"/>
      <c r="M85" s="241"/>
      <c r="N85" s="241"/>
      <c r="O85" s="241"/>
      <c r="P85" s="241"/>
      <c r="Q85" s="241"/>
      <c r="R85" s="241"/>
      <c r="S85" s="241"/>
      <c r="T85" s="241"/>
      <c r="U85" s="242"/>
      <c r="V85" s="241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 t="s">
        <v>112</v>
      </c>
      <c r="AH85" s="218">
        <v>5</v>
      </c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outlineLevel="1" x14ac:dyDescent="0.2">
      <c r="A86" s="219">
        <v>32</v>
      </c>
      <c r="B86" s="229" t="s">
        <v>227</v>
      </c>
      <c r="C86" s="267" t="s">
        <v>228</v>
      </c>
      <c r="D86" s="231" t="s">
        <v>220</v>
      </c>
      <c r="E86" s="235">
        <v>0.72399999999999998</v>
      </c>
      <c r="F86" s="240"/>
      <c r="G86" s="241">
        <f>ROUND(E86*F86,2)</f>
        <v>0</v>
      </c>
      <c r="H86" s="240"/>
      <c r="I86" s="241">
        <f>ROUND(E86*H86,2)</f>
        <v>0</v>
      </c>
      <c r="J86" s="240"/>
      <c r="K86" s="241">
        <f>ROUND(E86*J86,2)</f>
        <v>0</v>
      </c>
      <c r="L86" s="241">
        <v>21</v>
      </c>
      <c r="M86" s="241">
        <f>G86*(1+L86/100)</f>
        <v>0</v>
      </c>
      <c r="N86" s="241">
        <v>0.55000000000000004</v>
      </c>
      <c r="O86" s="241">
        <f>ROUND(E86*N86,2)</f>
        <v>0.4</v>
      </c>
      <c r="P86" s="241">
        <v>0</v>
      </c>
      <c r="Q86" s="241">
        <f>ROUND(E86*P86,2)</f>
        <v>0</v>
      </c>
      <c r="R86" s="241" t="s">
        <v>116</v>
      </c>
      <c r="S86" s="241" t="s">
        <v>109</v>
      </c>
      <c r="T86" s="241">
        <v>0</v>
      </c>
      <c r="U86" s="242">
        <f>ROUND(E86*T86,2)</f>
        <v>0</v>
      </c>
      <c r="V86" s="241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 t="s">
        <v>117</v>
      </c>
      <c r="AH86" s="218"/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 outlineLevel="1" x14ac:dyDescent="0.2">
      <c r="A87" s="219"/>
      <c r="B87" s="229"/>
      <c r="C87" s="268" t="s">
        <v>229</v>
      </c>
      <c r="D87" s="232"/>
      <c r="E87" s="236">
        <v>0.72399999999999998</v>
      </c>
      <c r="F87" s="241"/>
      <c r="G87" s="241"/>
      <c r="H87" s="241"/>
      <c r="I87" s="241"/>
      <c r="J87" s="241"/>
      <c r="K87" s="241"/>
      <c r="L87" s="241"/>
      <c r="M87" s="241"/>
      <c r="N87" s="241"/>
      <c r="O87" s="241"/>
      <c r="P87" s="241"/>
      <c r="Q87" s="241"/>
      <c r="R87" s="241"/>
      <c r="S87" s="241"/>
      <c r="T87" s="241"/>
      <c r="U87" s="242"/>
      <c r="V87" s="241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 t="s">
        <v>112</v>
      </c>
      <c r="AH87" s="218">
        <v>5</v>
      </c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 outlineLevel="1" x14ac:dyDescent="0.2">
      <c r="A88" s="219">
        <v>33</v>
      </c>
      <c r="B88" s="229" t="s">
        <v>230</v>
      </c>
      <c r="C88" s="267" t="s">
        <v>231</v>
      </c>
      <c r="D88" s="231" t="s">
        <v>220</v>
      </c>
      <c r="E88" s="235">
        <v>3.024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21</v>
      </c>
      <c r="M88" s="241">
        <f>G88*(1+L88/100)</f>
        <v>0</v>
      </c>
      <c r="N88" s="241">
        <v>0.55000000000000004</v>
      </c>
      <c r="O88" s="241">
        <f>ROUND(E88*N88,2)</f>
        <v>1.66</v>
      </c>
      <c r="P88" s="241">
        <v>0</v>
      </c>
      <c r="Q88" s="241">
        <f>ROUND(E88*P88,2)</f>
        <v>0</v>
      </c>
      <c r="R88" s="241" t="s">
        <v>116</v>
      </c>
      <c r="S88" s="241" t="s">
        <v>109</v>
      </c>
      <c r="T88" s="241">
        <v>0</v>
      </c>
      <c r="U88" s="242">
        <f>ROUND(E88*T88,2)</f>
        <v>0</v>
      </c>
      <c r="V88" s="241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18" t="s">
        <v>117</v>
      </c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outlineLevel="1" x14ac:dyDescent="0.2">
      <c r="A89" s="219"/>
      <c r="B89" s="229"/>
      <c r="C89" s="268" t="s">
        <v>232</v>
      </c>
      <c r="D89" s="232"/>
      <c r="E89" s="236">
        <v>7.4999999999999997E-2</v>
      </c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1"/>
      <c r="S89" s="241"/>
      <c r="T89" s="241"/>
      <c r="U89" s="242"/>
      <c r="V89" s="241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 t="s">
        <v>112</v>
      </c>
      <c r="AH89" s="218">
        <v>5</v>
      </c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 x14ac:dyDescent="0.2">
      <c r="A90" s="219"/>
      <c r="B90" s="229"/>
      <c r="C90" s="268" t="s">
        <v>233</v>
      </c>
      <c r="D90" s="232"/>
      <c r="E90" s="236">
        <v>2.9489999999999998</v>
      </c>
      <c r="F90" s="241"/>
      <c r="G90" s="241"/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241"/>
      <c r="T90" s="241"/>
      <c r="U90" s="242"/>
      <c r="V90" s="241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 t="s">
        <v>112</v>
      </c>
      <c r="AH90" s="218">
        <v>5</v>
      </c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ht="22.5" outlineLevel="1" x14ac:dyDescent="0.2">
      <c r="A91" s="219">
        <v>34</v>
      </c>
      <c r="B91" s="229" t="s">
        <v>234</v>
      </c>
      <c r="C91" s="267" t="s">
        <v>235</v>
      </c>
      <c r="D91" s="231" t="s">
        <v>107</v>
      </c>
      <c r="E91" s="235">
        <v>138.13800000000001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21</v>
      </c>
      <c r="M91" s="241">
        <f>G91*(1+L91/100)</f>
        <v>0</v>
      </c>
      <c r="N91" s="241">
        <v>1.09E-2</v>
      </c>
      <c r="O91" s="241">
        <f>ROUND(E91*N91,2)</f>
        <v>1.51</v>
      </c>
      <c r="P91" s="241">
        <v>0</v>
      </c>
      <c r="Q91" s="241">
        <f>ROUND(E91*P91,2)</f>
        <v>0</v>
      </c>
      <c r="R91" s="241" t="s">
        <v>116</v>
      </c>
      <c r="S91" s="241" t="s">
        <v>109</v>
      </c>
      <c r="T91" s="241">
        <v>0</v>
      </c>
      <c r="U91" s="242">
        <f>ROUND(E91*T91,2)</f>
        <v>0</v>
      </c>
      <c r="V91" s="241"/>
      <c r="W91" s="218"/>
      <c r="X91" s="218"/>
      <c r="Y91" s="218"/>
      <c r="Z91" s="218"/>
      <c r="AA91" s="218"/>
      <c r="AB91" s="218"/>
      <c r="AC91" s="218"/>
      <c r="AD91" s="218"/>
      <c r="AE91" s="218"/>
      <c r="AF91" s="218"/>
      <c r="AG91" s="218" t="s">
        <v>117</v>
      </c>
      <c r="AH91" s="218"/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outlineLevel="1" x14ac:dyDescent="0.2">
      <c r="A92" s="219"/>
      <c r="B92" s="229"/>
      <c r="C92" s="268" t="s">
        <v>236</v>
      </c>
      <c r="D92" s="232"/>
      <c r="E92" s="236">
        <v>138.13800000000001</v>
      </c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2"/>
      <c r="V92" s="241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 t="s">
        <v>112</v>
      </c>
      <c r="AH92" s="218">
        <v>5</v>
      </c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ht="22.5" outlineLevel="1" x14ac:dyDescent="0.2">
      <c r="A93" s="219">
        <v>35</v>
      </c>
      <c r="B93" s="229" t="s">
        <v>237</v>
      </c>
      <c r="C93" s="267" t="s">
        <v>238</v>
      </c>
      <c r="D93" s="231" t="s">
        <v>158</v>
      </c>
      <c r="E93" s="235">
        <v>3.89811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1" t="s">
        <v>214</v>
      </c>
      <c r="S93" s="241" t="s">
        <v>109</v>
      </c>
      <c r="T93" s="241">
        <v>1.863</v>
      </c>
      <c r="U93" s="242">
        <f>ROUND(E93*T93,2)</f>
        <v>7.26</v>
      </c>
      <c r="V93" s="241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 t="s">
        <v>174</v>
      </c>
      <c r="AH93" s="218"/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x14ac:dyDescent="0.2">
      <c r="A94" s="225" t="s">
        <v>103</v>
      </c>
      <c r="B94" s="230" t="s">
        <v>74</v>
      </c>
      <c r="C94" s="269" t="s">
        <v>75</v>
      </c>
      <c r="D94" s="233"/>
      <c r="E94" s="237"/>
      <c r="F94" s="243"/>
      <c r="G94" s="243">
        <f>SUMIF(AG95:AG135,"&lt;&gt;NOR",G95:G135)</f>
        <v>0</v>
      </c>
      <c r="H94" s="243"/>
      <c r="I94" s="243">
        <f>SUM(I95:I135)</f>
        <v>0</v>
      </c>
      <c r="J94" s="243"/>
      <c r="K94" s="243">
        <f>SUM(K95:K135)</f>
        <v>0</v>
      </c>
      <c r="L94" s="243"/>
      <c r="M94" s="243">
        <f>SUM(M95:M135)</f>
        <v>0</v>
      </c>
      <c r="N94" s="243"/>
      <c r="O94" s="243">
        <f>SUM(O95:O135)</f>
        <v>0.75000000000000011</v>
      </c>
      <c r="P94" s="243"/>
      <c r="Q94" s="243">
        <f>SUM(Q95:Q135)</f>
        <v>0.9900000000000001</v>
      </c>
      <c r="R94" s="243"/>
      <c r="S94" s="243"/>
      <c r="T94" s="243"/>
      <c r="U94" s="244">
        <f>SUM(U95:U135)</f>
        <v>162.58999999999997</v>
      </c>
      <c r="V94" s="243"/>
      <c r="AG94" t="s">
        <v>104</v>
      </c>
    </row>
    <row r="95" spans="1:60" ht="22.5" outlineLevel="1" x14ac:dyDescent="0.2">
      <c r="A95" s="219">
        <v>36</v>
      </c>
      <c r="B95" s="229" t="s">
        <v>239</v>
      </c>
      <c r="C95" s="267" t="s">
        <v>240</v>
      </c>
      <c r="D95" s="231" t="s">
        <v>213</v>
      </c>
      <c r="E95" s="235">
        <v>67.599999999999994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21</v>
      </c>
      <c r="M95" s="241">
        <f>G95*(1+L95/100)</f>
        <v>0</v>
      </c>
      <c r="N95" s="241">
        <v>2.5100000000000001E-3</v>
      </c>
      <c r="O95" s="241">
        <f>ROUND(E95*N95,2)</f>
        <v>0.17</v>
      </c>
      <c r="P95" s="241">
        <v>0</v>
      </c>
      <c r="Q95" s="241">
        <f>ROUND(E95*P95,2)</f>
        <v>0</v>
      </c>
      <c r="R95" s="241" t="s">
        <v>241</v>
      </c>
      <c r="S95" s="241" t="s">
        <v>109</v>
      </c>
      <c r="T95" s="241">
        <v>0.49</v>
      </c>
      <c r="U95" s="242">
        <f>ROUND(E95*T95,2)</f>
        <v>33.119999999999997</v>
      </c>
      <c r="V95" s="241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 t="s">
        <v>110</v>
      </c>
      <c r="AH95" s="218"/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 x14ac:dyDescent="0.2">
      <c r="A96" s="219"/>
      <c r="B96" s="229"/>
      <c r="C96" s="268" t="s">
        <v>242</v>
      </c>
      <c r="D96" s="232"/>
      <c r="E96" s="236">
        <v>53</v>
      </c>
      <c r="F96" s="241"/>
      <c r="G96" s="241"/>
      <c r="H96" s="241"/>
      <c r="I96" s="241"/>
      <c r="J96" s="241"/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2"/>
      <c r="V96" s="241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 t="s">
        <v>112</v>
      </c>
      <c r="AH96" s="218">
        <v>0</v>
      </c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 x14ac:dyDescent="0.2">
      <c r="A97" s="219"/>
      <c r="B97" s="229"/>
      <c r="C97" s="268" t="s">
        <v>243</v>
      </c>
      <c r="D97" s="232"/>
      <c r="E97" s="236">
        <v>14.6</v>
      </c>
      <c r="F97" s="241"/>
      <c r="G97" s="241"/>
      <c r="H97" s="241"/>
      <c r="I97" s="241"/>
      <c r="J97" s="241"/>
      <c r="K97" s="241"/>
      <c r="L97" s="241"/>
      <c r="M97" s="241"/>
      <c r="N97" s="241"/>
      <c r="O97" s="241"/>
      <c r="P97" s="241"/>
      <c r="Q97" s="241"/>
      <c r="R97" s="241"/>
      <c r="S97" s="241"/>
      <c r="T97" s="241"/>
      <c r="U97" s="242"/>
      <c r="V97" s="241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 t="s">
        <v>112</v>
      </c>
      <c r="AH97" s="218">
        <v>0</v>
      </c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ht="22.5" outlineLevel="1" x14ac:dyDescent="0.2">
      <c r="A98" s="219">
        <v>37</v>
      </c>
      <c r="B98" s="229" t="s">
        <v>244</v>
      </c>
      <c r="C98" s="267" t="s">
        <v>245</v>
      </c>
      <c r="D98" s="231" t="s">
        <v>213</v>
      </c>
      <c r="E98" s="235">
        <v>8.5</v>
      </c>
      <c r="F98" s="240"/>
      <c r="G98" s="241">
        <f>ROUND(E98*F98,2)</f>
        <v>0</v>
      </c>
      <c r="H98" s="240"/>
      <c r="I98" s="241">
        <f>ROUND(E98*H98,2)</f>
        <v>0</v>
      </c>
      <c r="J98" s="240"/>
      <c r="K98" s="241">
        <f>ROUND(E98*J98,2)</f>
        <v>0</v>
      </c>
      <c r="L98" s="241">
        <v>21</v>
      </c>
      <c r="M98" s="241">
        <f>G98*(1+L98/100)</f>
        <v>0</v>
      </c>
      <c r="N98" s="241">
        <v>2.7200000000000002E-3</v>
      </c>
      <c r="O98" s="241">
        <f>ROUND(E98*N98,2)</f>
        <v>0.02</v>
      </c>
      <c r="P98" s="241">
        <v>0</v>
      </c>
      <c r="Q98" s="241">
        <f>ROUND(E98*P98,2)</f>
        <v>0</v>
      </c>
      <c r="R98" s="241" t="s">
        <v>241</v>
      </c>
      <c r="S98" s="241" t="s">
        <v>109</v>
      </c>
      <c r="T98" s="241">
        <v>0.54</v>
      </c>
      <c r="U98" s="242">
        <f>ROUND(E98*T98,2)</f>
        <v>4.59</v>
      </c>
      <c r="V98" s="241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8" t="s">
        <v>110</v>
      </c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outlineLevel="1" x14ac:dyDescent="0.2">
      <c r="A99" s="219"/>
      <c r="B99" s="229"/>
      <c r="C99" s="268" t="s">
        <v>246</v>
      </c>
      <c r="D99" s="232"/>
      <c r="E99" s="236">
        <v>8.5</v>
      </c>
      <c r="F99" s="241"/>
      <c r="G99" s="241"/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1"/>
      <c r="S99" s="241"/>
      <c r="T99" s="241"/>
      <c r="U99" s="242"/>
      <c r="V99" s="241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8" t="s">
        <v>112</v>
      </c>
      <c r="AH99" s="218">
        <v>0</v>
      </c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ht="22.5" outlineLevel="1" x14ac:dyDescent="0.2">
      <c r="A100" s="219">
        <v>38</v>
      </c>
      <c r="B100" s="229" t="s">
        <v>247</v>
      </c>
      <c r="C100" s="267" t="s">
        <v>248</v>
      </c>
      <c r="D100" s="231" t="s">
        <v>213</v>
      </c>
      <c r="E100" s="235">
        <v>76.099999999999994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41">
        <v>0</v>
      </c>
      <c r="O100" s="241">
        <f>ROUND(E100*N100,2)</f>
        <v>0</v>
      </c>
      <c r="P100" s="241">
        <v>3.2399999999999998E-3</v>
      </c>
      <c r="Q100" s="241">
        <f>ROUND(E100*P100,2)</f>
        <v>0.25</v>
      </c>
      <c r="R100" s="241" t="s">
        <v>241</v>
      </c>
      <c r="S100" s="241" t="s">
        <v>109</v>
      </c>
      <c r="T100" s="241">
        <v>6.9000000000000006E-2</v>
      </c>
      <c r="U100" s="242">
        <f>ROUND(E100*T100,2)</f>
        <v>5.25</v>
      </c>
      <c r="V100" s="241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8" t="s">
        <v>110</v>
      </c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 x14ac:dyDescent="0.2">
      <c r="A101" s="219"/>
      <c r="B101" s="229"/>
      <c r="C101" s="268" t="s">
        <v>249</v>
      </c>
      <c r="D101" s="232"/>
      <c r="E101" s="236">
        <v>8.5</v>
      </c>
      <c r="F101" s="241"/>
      <c r="G101" s="241"/>
      <c r="H101" s="241"/>
      <c r="I101" s="241"/>
      <c r="J101" s="241"/>
      <c r="K101" s="241"/>
      <c r="L101" s="241"/>
      <c r="M101" s="241"/>
      <c r="N101" s="241"/>
      <c r="O101" s="241"/>
      <c r="P101" s="241"/>
      <c r="Q101" s="241"/>
      <c r="R101" s="241"/>
      <c r="S101" s="241"/>
      <c r="T101" s="241"/>
      <c r="U101" s="242"/>
      <c r="V101" s="241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18" t="s">
        <v>112</v>
      </c>
      <c r="AH101" s="218">
        <v>5</v>
      </c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 x14ac:dyDescent="0.2">
      <c r="A102" s="219"/>
      <c r="B102" s="229"/>
      <c r="C102" s="268" t="s">
        <v>250</v>
      </c>
      <c r="D102" s="232"/>
      <c r="E102" s="236">
        <v>67.599999999999994</v>
      </c>
      <c r="F102" s="241"/>
      <c r="G102" s="241"/>
      <c r="H102" s="241"/>
      <c r="I102" s="241"/>
      <c r="J102" s="241"/>
      <c r="K102" s="241"/>
      <c r="L102" s="241"/>
      <c r="M102" s="241"/>
      <c r="N102" s="241"/>
      <c r="O102" s="241"/>
      <c r="P102" s="241"/>
      <c r="Q102" s="241"/>
      <c r="R102" s="241"/>
      <c r="S102" s="241"/>
      <c r="T102" s="241"/>
      <c r="U102" s="242"/>
      <c r="V102" s="241"/>
      <c r="W102" s="218"/>
      <c r="X102" s="218"/>
      <c r="Y102" s="218"/>
      <c r="Z102" s="218"/>
      <c r="AA102" s="218"/>
      <c r="AB102" s="218"/>
      <c r="AC102" s="218"/>
      <c r="AD102" s="218"/>
      <c r="AE102" s="218"/>
      <c r="AF102" s="218"/>
      <c r="AG102" s="218" t="s">
        <v>112</v>
      </c>
      <c r="AH102" s="218">
        <v>5</v>
      </c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ht="22.5" outlineLevel="1" x14ac:dyDescent="0.2">
      <c r="A103" s="219">
        <v>39</v>
      </c>
      <c r="B103" s="229" t="s">
        <v>251</v>
      </c>
      <c r="C103" s="267" t="s">
        <v>252</v>
      </c>
      <c r="D103" s="231" t="s">
        <v>213</v>
      </c>
      <c r="E103" s="235">
        <v>36.200000000000003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21</v>
      </c>
      <c r="M103" s="241">
        <f>G103*(1+L103/100)</f>
        <v>0</v>
      </c>
      <c r="N103" s="241">
        <v>0</v>
      </c>
      <c r="O103" s="241">
        <f>ROUND(E103*N103,2)</f>
        <v>0</v>
      </c>
      <c r="P103" s="241">
        <v>4.6600000000000001E-3</v>
      </c>
      <c r="Q103" s="241">
        <f>ROUND(E103*P103,2)</f>
        <v>0.17</v>
      </c>
      <c r="R103" s="241" t="s">
        <v>241</v>
      </c>
      <c r="S103" s="241" t="s">
        <v>109</v>
      </c>
      <c r="T103" s="241">
        <v>8.0500000000000002E-2</v>
      </c>
      <c r="U103" s="242">
        <f>ROUND(E103*T103,2)</f>
        <v>2.91</v>
      </c>
      <c r="V103" s="241"/>
      <c r="W103" s="218"/>
      <c r="X103" s="218"/>
      <c r="Y103" s="218"/>
      <c r="Z103" s="218"/>
      <c r="AA103" s="218"/>
      <c r="AB103" s="218"/>
      <c r="AC103" s="218"/>
      <c r="AD103" s="218"/>
      <c r="AE103" s="218"/>
      <c r="AF103" s="218"/>
      <c r="AG103" s="218" t="s">
        <v>110</v>
      </c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 x14ac:dyDescent="0.2">
      <c r="A104" s="219"/>
      <c r="B104" s="229"/>
      <c r="C104" s="268" t="s">
        <v>253</v>
      </c>
      <c r="D104" s="232"/>
      <c r="E104" s="236">
        <v>36.200000000000003</v>
      </c>
      <c r="F104" s="241"/>
      <c r="G104" s="241"/>
      <c r="H104" s="241"/>
      <c r="I104" s="241"/>
      <c r="J104" s="241"/>
      <c r="K104" s="241"/>
      <c r="L104" s="241"/>
      <c r="M104" s="241"/>
      <c r="N104" s="241"/>
      <c r="O104" s="241"/>
      <c r="P104" s="241"/>
      <c r="Q104" s="241"/>
      <c r="R104" s="241"/>
      <c r="S104" s="241"/>
      <c r="T104" s="241"/>
      <c r="U104" s="242"/>
      <c r="V104" s="241"/>
      <c r="W104" s="218"/>
      <c r="X104" s="218"/>
      <c r="Y104" s="218"/>
      <c r="Z104" s="218"/>
      <c r="AA104" s="218"/>
      <c r="AB104" s="218"/>
      <c r="AC104" s="218"/>
      <c r="AD104" s="218"/>
      <c r="AE104" s="218"/>
      <c r="AF104" s="218"/>
      <c r="AG104" s="218" t="s">
        <v>112</v>
      </c>
      <c r="AH104" s="218">
        <v>5</v>
      </c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ht="22.5" outlineLevel="1" x14ac:dyDescent="0.2">
      <c r="A105" s="219">
        <v>40</v>
      </c>
      <c r="B105" s="229" t="s">
        <v>254</v>
      </c>
      <c r="C105" s="267" t="s">
        <v>255</v>
      </c>
      <c r="D105" s="231" t="s">
        <v>213</v>
      </c>
      <c r="E105" s="235">
        <v>98.3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21</v>
      </c>
      <c r="M105" s="241">
        <f>G105*(1+L105/100)</f>
        <v>0</v>
      </c>
      <c r="N105" s="241">
        <v>0</v>
      </c>
      <c r="O105" s="241">
        <f>ROUND(E105*N105,2)</f>
        <v>0</v>
      </c>
      <c r="P105" s="241">
        <v>5.64E-3</v>
      </c>
      <c r="Q105" s="241">
        <f>ROUND(E105*P105,2)</f>
        <v>0.55000000000000004</v>
      </c>
      <c r="R105" s="241" t="s">
        <v>241</v>
      </c>
      <c r="S105" s="241" t="s">
        <v>109</v>
      </c>
      <c r="T105" s="241">
        <v>9.1999999999999998E-2</v>
      </c>
      <c r="U105" s="242">
        <f>ROUND(E105*T105,2)</f>
        <v>9.0399999999999991</v>
      </c>
      <c r="V105" s="241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18" t="s">
        <v>110</v>
      </c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outlineLevel="1" x14ac:dyDescent="0.2">
      <c r="A106" s="219"/>
      <c r="B106" s="229"/>
      <c r="C106" s="268" t="s">
        <v>256</v>
      </c>
      <c r="D106" s="232"/>
      <c r="E106" s="236">
        <v>98.3</v>
      </c>
      <c r="F106" s="241"/>
      <c r="G106" s="241"/>
      <c r="H106" s="241"/>
      <c r="I106" s="241"/>
      <c r="J106" s="241"/>
      <c r="K106" s="241"/>
      <c r="L106" s="241"/>
      <c r="M106" s="241"/>
      <c r="N106" s="241"/>
      <c r="O106" s="241"/>
      <c r="P106" s="241"/>
      <c r="Q106" s="241"/>
      <c r="R106" s="241"/>
      <c r="S106" s="241"/>
      <c r="T106" s="241"/>
      <c r="U106" s="242"/>
      <c r="V106" s="241"/>
      <c r="W106" s="218"/>
      <c r="X106" s="218"/>
      <c r="Y106" s="218"/>
      <c r="Z106" s="218"/>
      <c r="AA106" s="218"/>
      <c r="AB106" s="218"/>
      <c r="AC106" s="218"/>
      <c r="AD106" s="218"/>
      <c r="AE106" s="218"/>
      <c r="AF106" s="218"/>
      <c r="AG106" s="218" t="s">
        <v>112</v>
      </c>
      <c r="AH106" s="218">
        <v>5</v>
      </c>
      <c r="AI106" s="218"/>
      <c r="AJ106" s="218"/>
      <c r="AK106" s="218"/>
      <c r="AL106" s="218"/>
      <c r="AM106" s="218"/>
      <c r="AN106" s="218"/>
      <c r="AO106" s="218"/>
      <c r="AP106" s="218"/>
      <c r="AQ106" s="218"/>
      <c r="AR106" s="218"/>
      <c r="AS106" s="218"/>
      <c r="AT106" s="218"/>
      <c r="AU106" s="218"/>
      <c r="AV106" s="218"/>
      <c r="AW106" s="218"/>
      <c r="AX106" s="218"/>
      <c r="AY106" s="218"/>
      <c r="AZ106" s="218"/>
      <c r="BA106" s="218"/>
      <c r="BB106" s="218"/>
      <c r="BC106" s="218"/>
      <c r="BD106" s="218"/>
      <c r="BE106" s="218"/>
      <c r="BF106" s="218"/>
      <c r="BG106" s="218"/>
      <c r="BH106" s="218"/>
    </row>
    <row r="107" spans="1:60" ht="22.5" outlineLevel="1" x14ac:dyDescent="0.2">
      <c r="A107" s="219">
        <v>41</v>
      </c>
      <c r="B107" s="229" t="s">
        <v>257</v>
      </c>
      <c r="C107" s="267" t="s">
        <v>258</v>
      </c>
      <c r="D107" s="231" t="s">
        <v>213</v>
      </c>
      <c r="E107" s="235">
        <v>2.5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41">
        <v>0</v>
      </c>
      <c r="O107" s="241">
        <f>ROUND(E107*N107,2)</f>
        <v>0</v>
      </c>
      <c r="P107" s="241">
        <v>6.28E-3</v>
      </c>
      <c r="Q107" s="241">
        <f>ROUND(E107*P107,2)</f>
        <v>0.02</v>
      </c>
      <c r="R107" s="241" t="s">
        <v>241</v>
      </c>
      <c r="S107" s="241" t="s">
        <v>109</v>
      </c>
      <c r="T107" s="241">
        <v>0.10349999999999999</v>
      </c>
      <c r="U107" s="242">
        <f>ROUND(E107*T107,2)</f>
        <v>0.26</v>
      </c>
      <c r="V107" s="241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18" t="s">
        <v>110</v>
      </c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 x14ac:dyDescent="0.2">
      <c r="A108" s="219"/>
      <c r="B108" s="229"/>
      <c r="C108" s="268" t="s">
        <v>259</v>
      </c>
      <c r="D108" s="232"/>
      <c r="E108" s="236">
        <v>2.5</v>
      </c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241"/>
      <c r="S108" s="241"/>
      <c r="T108" s="241"/>
      <c r="U108" s="242"/>
      <c r="V108" s="241"/>
      <c r="W108" s="218"/>
      <c r="X108" s="218"/>
      <c r="Y108" s="218"/>
      <c r="Z108" s="218"/>
      <c r="AA108" s="218"/>
      <c r="AB108" s="218"/>
      <c r="AC108" s="218"/>
      <c r="AD108" s="218"/>
      <c r="AE108" s="218"/>
      <c r="AF108" s="218"/>
      <c r="AG108" s="218" t="s">
        <v>112</v>
      </c>
      <c r="AH108" s="218">
        <v>5</v>
      </c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ht="22.5" outlineLevel="1" x14ac:dyDescent="0.2">
      <c r="A109" s="219">
        <v>42</v>
      </c>
      <c r="B109" s="229" t="s">
        <v>260</v>
      </c>
      <c r="C109" s="267" t="s">
        <v>261</v>
      </c>
      <c r="D109" s="231" t="s">
        <v>107</v>
      </c>
      <c r="E109" s="235">
        <v>133.30000000000001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21</v>
      </c>
      <c r="M109" s="241">
        <f>G109*(1+L109/100)</f>
        <v>0</v>
      </c>
      <c r="N109" s="241">
        <v>5.8E-4</v>
      </c>
      <c r="O109" s="241">
        <f>ROUND(E109*N109,2)</f>
        <v>0.08</v>
      </c>
      <c r="P109" s="241">
        <v>0</v>
      </c>
      <c r="Q109" s="241">
        <f>ROUND(E109*P109,2)</f>
        <v>0</v>
      </c>
      <c r="R109" s="241" t="s">
        <v>262</v>
      </c>
      <c r="S109" s="241" t="s">
        <v>109</v>
      </c>
      <c r="T109" s="241">
        <v>0.12</v>
      </c>
      <c r="U109" s="242">
        <f>ROUND(E109*T109,2)</f>
        <v>16</v>
      </c>
      <c r="V109" s="241"/>
      <c r="W109" s="218"/>
      <c r="X109" s="218"/>
      <c r="Y109" s="218"/>
      <c r="Z109" s="218"/>
      <c r="AA109" s="218"/>
      <c r="AB109" s="218"/>
      <c r="AC109" s="218"/>
      <c r="AD109" s="218"/>
      <c r="AE109" s="218"/>
      <c r="AF109" s="218"/>
      <c r="AG109" s="218" t="s">
        <v>110</v>
      </c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 x14ac:dyDescent="0.2">
      <c r="A110" s="219"/>
      <c r="B110" s="229"/>
      <c r="C110" s="268" t="s">
        <v>207</v>
      </c>
      <c r="D110" s="232"/>
      <c r="E110" s="236">
        <v>2.5</v>
      </c>
      <c r="F110" s="241"/>
      <c r="G110" s="241"/>
      <c r="H110" s="241"/>
      <c r="I110" s="241"/>
      <c r="J110" s="241"/>
      <c r="K110" s="241"/>
      <c r="L110" s="241"/>
      <c r="M110" s="241"/>
      <c r="N110" s="241"/>
      <c r="O110" s="241"/>
      <c r="P110" s="241"/>
      <c r="Q110" s="241"/>
      <c r="R110" s="241"/>
      <c r="S110" s="241"/>
      <c r="T110" s="241"/>
      <c r="U110" s="242"/>
      <c r="V110" s="241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  <c r="AG110" s="218" t="s">
        <v>112</v>
      </c>
      <c r="AH110" s="218">
        <v>5</v>
      </c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outlineLevel="1" x14ac:dyDescent="0.2">
      <c r="A111" s="219"/>
      <c r="B111" s="229"/>
      <c r="C111" s="268" t="s">
        <v>208</v>
      </c>
      <c r="D111" s="232"/>
      <c r="E111" s="236">
        <v>21.72</v>
      </c>
      <c r="F111" s="241"/>
      <c r="G111" s="241"/>
      <c r="H111" s="241"/>
      <c r="I111" s="241"/>
      <c r="J111" s="241"/>
      <c r="K111" s="241"/>
      <c r="L111" s="241"/>
      <c r="M111" s="241"/>
      <c r="N111" s="241"/>
      <c r="O111" s="241"/>
      <c r="P111" s="241"/>
      <c r="Q111" s="241"/>
      <c r="R111" s="241"/>
      <c r="S111" s="241"/>
      <c r="T111" s="241"/>
      <c r="U111" s="242"/>
      <c r="V111" s="241"/>
      <c r="W111" s="218"/>
      <c r="X111" s="218"/>
      <c r="Y111" s="218"/>
      <c r="Z111" s="218"/>
      <c r="AA111" s="218"/>
      <c r="AB111" s="218"/>
      <c r="AC111" s="218"/>
      <c r="AD111" s="218"/>
      <c r="AE111" s="218"/>
      <c r="AF111" s="218"/>
      <c r="AG111" s="218" t="s">
        <v>112</v>
      </c>
      <c r="AH111" s="218">
        <v>5</v>
      </c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outlineLevel="1" x14ac:dyDescent="0.2">
      <c r="A112" s="219"/>
      <c r="B112" s="229"/>
      <c r="C112" s="268" t="s">
        <v>209</v>
      </c>
      <c r="D112" s="232"/>
      <c r="E112" s="236">
        <v>78.64</v>
      </c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  <c r="P112" s="241"/>
      <c r="Q112" s="241"/>
      <c r="R112" s="241"/>
      <c r="S112" s="241"/>
      <c r="T112" s="241"/>
      <c r="U112" s="242"/>
      <c r="V112" s="241"/>
      <c r="W112" s="218"/>
      <c r="X112" s="218"/>
      <c r="Y112" s="218"/>
      <c r="Z112" s="218"/>
      <c r="AA112" s="218"/>
      <c r="AB112" s="218"/>
      <c r="AC112" s="218"/>
      <c r="AD112" s="218"/>
      <c r="AE112" s="218"/>
      <c r="AF112" s="218"/>
      <c r="AG112" s="218" t="s">
        <v>112</v>
      </c>
      <c r="AH112" s="218">
        <v>5</v>
      </c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outlineLevel="1" x14ac:dyDescent="0.2">
      <c r="A113" s="219"/>
      <c r="B113" s="229"/>
      <c r="C113" s="268" t="s">
        <v>210</v>
      </c>
      <c r="D113" s="232"/>
      <c r="E113" s="236">
        <v>3.4</v>
      </c>
      <c r="F113" s="241"/>
      <c r="G113" s="241"/>
      <c r="H113" s="241"/>
      <c r="I113" s="241"/>
      <c r="J113" s="241"/>
      <c r="K113" s="241"/>
      <c r="L113" s="241"/>
      <c r="M113" s="241"/>
      <c r="N113" s="241"/>
      <c r="O113" s="241"/>
      <c r="P113" s="241"/>
      <c r="Q113" s="241"/>
      <c r="R113" s="241"/>
      <c r="S113" s="241"/>
      <c r="T113" s="241"/>
      <c r="U113" s="242"/>
      <c r="V113" s="241"/>
      <c r="W113" s="218"/>
      <c r="X113" s="218"/>
      <c r="Y113" s="218"/>
      <c r="Z113" s="218"/>
      <c r="AA113" s="218"/>
      <c r="AB113" s="218"/>
      <c r="AC113" s="218"/>
      <c r="AD113" s="218"/>
      <c r="AE113" s="218"/>
      <c r="AF113" s="218"/>
      <c r="AG113" s="218" t="s">
        <v>112</v>
      </c>
      <c r="AH113" s="218">
        <v>5</v>
      </c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 x14ac:dyDescent="0.2">
      <c r="A114" s="219"/>
      <c r="B114" s="229"/>
      <c r="C114" s="268" t="s">
        <v>263</v>
      </c>
      <c r="D114" s="232"/>
      <c r="E114" s="236">
        <v>27.04</v>
      </c>
      <c r="F114" s="241"/>
      <c r="G114" s="241"/>
      <c r="H114" s="241"/>
      <c r="I114" s="241"/>
      <c r="J114" s="241"/>
      <c r="K114" s="241"/>
      <c r="L114" s="241"/>
      <c r="M114" s="241"/>
      <c r="N114" s="241"/>
      <c r="O114" s="241"/>
      <c r="P114" s="241"/>
      <c r="Q114" s="241"/>
      <c r="R114" s="241"/>
      <c r="S114" s="241"/>
      <c r="T114" s="241"/>
      <c r="U114" s="242"/>
      <c r="V114" s="241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 t="s">
        <v>112</v>
      </c>
      <c r="AH114" s="218">
        <v>5</v>
      </c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 x14ac:dyDescent="0.2">
      <c r="A115" s="219">
        <v>43</v>
      </c>
      <c r="B115" s="229" t="s">
        <v>264</v>
      </c>
      <c r="C115" s="267" t="s">
        <v>265</v>
      </c>
      <c r="D115" s="231" t="s">
        <v>213</v>
      </c>
      <c r="E115" s="235">
        <v>9.6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21</v>
      </c>
      <c r="M115" s="241">
        <f>G115*(1+L115/100)</f>
        <v>0</v>
      </c>
      <c r="N115" s="241">
        <v>7.6000000000000004E-4</v>
      </c>
      <c r="O115" s="241">
        <f>ROUND(E115*N115,2)</f>
        <v>0.01</v>
      </c>
      <c r="P115" s="241">
        <v>0</v>
      </c>
      <c r="Q115" s="241">
        <f>ROUND(E115*P115,2)</f>
        <v>0</v>
      </c>
      <c r="R115" s="241"/>
      <c r="S115" s="241" t="s">
        <v>131</v>
      </c>
      <c r="T115" s="241">
        <v>0.10005</v>
      </c>
      <c r="U115" s="242">
        <f>ROUND(E115*T115,2)</f>
        <v>0.96</v>
      </c>
      <c r="V115" s="241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 t="s">
        <v>110</v>
      </c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outlineLevel="1" x14ac:dyDescent="0.2">
      <c r="A116" s="219"/>
      <c r="B116" s="229"/>
      <c r="C116" s="268" t="s">
        <v>266</v>
      </c>
      <c r="D116" s="232"/>
      <c r="E116" s="236">
        <v>1.2</v>
      </c>
      <c r="F116" s="241"/>
      <c r="G116" s="241"/>
      <c r="H116" s="241"/>
      <c r="I116" s="241"/>
      <c r="J116" s="241"/>
      <c r="K116" s="241"/>
      <c r="L116" s="241"/>
      <c r="M116" s="241"/>
      <c r="N116" s="241"/>
      <c r="O116" s="241"/>
      <c r="P116" s="241"/>
      <c r="Q116" s="241"/>
      <c r="R116" s="241"/>
      <c r="S116" s="241"/>
      <c r="T116" s="241"/>
      <c r="U116" s="242"/>
      <c r="V116" s="241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 t="s">
        <v>112</v>
      </c>
      <c r="AH116" s="218">
        <v>0</v>
      </c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 x14ac:dyDescent="0.2">
      <c r="A117" s="219"/>
      <c r="B117" s="229"/>
      <c r="C117" s="268" t="s">
        <v>267</v>
      </c>
      <c r="D117" s="232"/>
      <c r="E117" s="236">
        <v>1.4</v>
      </c>
      <c r="F117" s="241"/>
      <c r="G117" s="241"/>
      <c r="H117" s="241"/>
      <c r="I117" s="241"/>
      <c r="J117" s="241"/>
      <c r="K117" s="241"/>
      <c r="L117" s="241"/>
      <c r="M117" s="241"/>
      <c r="N117" s="241"/>
      <c r="O117" s="241"/>
      <c r="P117" s="241"/>
      <c r="Q117" s="241"/>
      <c r="R117" s="241"/>
      <c r="S117" s="241"/>
      <c r="T117" s="241"/>
      <c r="U117" s="242"/>
      <c r="V117" s="241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 t="s">
        <v>112</v>
      </c>
      <c r="AH117" s="218">
        <v>0</v>
      </c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 x14ac:dyDescent="0.2">
      <c r="A118" s="219"/>
      <c r="B118" s="229"/>
      <c r="C118" s="268" t="s">
        <v>268</v>
      </c>
      <c r="D118" s="232"/>
      <c r="E118" s="236">
        <v>7</v>
      </c>
      <c r="F118" s="241"/>
      <c r="G118" s="241"/>
      <c r="H118" s="241"/>
      <c r="I118" s="241"/>
      <c r="J118" s="241"/>
      <c r="K118" s="241"/>
      <c r="L118" s="241"/>
      <c r="M118" s="241"/>
      <c r="N118" s="241"/>
      <c r="O118" s="241"/>
      <c r="P118" s="241"/>
      <c r="Q118" s="241"/>
      <c r="R118" s="241"/>
      <c r="S118" s="241"/>
      <c r="T118" s="241"/>
      <c r="U118" s="242"/>
      <c r="V118" s="241"/>
      <c r="W118" s="218"/>
      <c r="X118" s="218"/>
      <c r="Y118" s="218"/>
      <c r="Z118" s="218"/>
      <c r="AA118" s="218"/>
      <c r="AB118" s="218"/>
      <c r="AC118" s="218"/>
      <c r="AD118" s="218"/>
      <c r="AE118" s="218"/>
      <c r="AF118" s="218"/>
      <c r="AG118" s="218" t="s">
        <v>112</v>
      </c>
      <c r="AH118" s="218">
        <v>0</v>
      </c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outlineLevel="1" x14ac:dyDescent="0.2">
      <c r="A119" s="219">
        <v>44</v>
      </c>
      <c r="B119" s="229" t="s">
        <v>269</v>
      </c>
      <c r="C119" s="267" t="s">
        <v>270</v>
      </c>
      <c r="D119" s="231" t="s">
        <v>213</v>
      </c>
      <c r="E119" s="235">
        <v>3.2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21</v>
      </c>
      <c r="M119" s="241">
        <f>G119*(1+L119/100)</f>
        <v>0</v>
      </c>
      <c r="N119" s="241">
        <v>8.6099999999999996E-3</v>
      </c>
      <c r="O119" s="241">
        <f>ROUND(E119*N119,2)</f>
        <v>0.03</v>
      </c>
      <c r="P119" s="241">
        <v>0</v>
      </c>
      <c r="Q119" s="241">
        <f>ROUND(E119*P119,2)</f>
        <v>0</v>
      </c>
      <c r="R119" s="241"/>
      <c r="S119" s="241" t="s">
        <v>131</v>
      </c>
      <c r="T119" s="241">
        <v>1.53365</v>
      </c>
      <c r="U119" s="242">
        <f>ROUND(E119*T119,2)</f>
        <v>4.91</v>
      </c>
      <c r="V119" s="241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 t="s">
        <v>110</v>
      </c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outlineLevel="1" x14ac:dyDescent="0.2">
      <c r="A120" s="219"/>
      <c r="B120" s="229"/>
      <c r="C120" s="268" t="s">
        <v>271</v>
      </c>
      <c r="D120" s="232"/>
      <c r="E120" s="236">
        <v>2.2000000000000002</v>
      </c>
      <c r="F120" s="241"/>
      <c r="G120" s="241"/>
      <c r="H120" s="241"/>
      <c r="I120" s="241"/>
      <c r="J120" s="241"/>
      <c r="K120" s="241"/>
      <c r="L120" s="241"/>
      <c r="M120" s="241"/>
      <c r="N120" s="241"/>
      <c r="O120" s="241"/>
      <c r="P120" s="241"/>
      <c r="Q120" s="241"/>
      <c r="R120" s="241"/>
      <c r="S120" s="241"/>
      <c r="T120" s="241"/>
      <c r="U120" s="242"/>
      <c r="V120" s="241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18" t="s">
        <v>112</v>
      </c>
      <c r="AH120" s="218">
        <v>0</v>
      </c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outlineLevel="1" x14ac:dyDescent="0.2">
      <c r="A121" s="219"/>
      <c r="B121" s="229"/>
      <c r="C121" s="268" t="s">
        <v>272</v>
      </c>
      <c r="D121" s="232"/>
      <c r="E121" s="236">
        <v>1</v>
      </c>
      <c r="F121" s="241"/>
      <c r="G121" s="241"/>
      <c r="H121" s="241"/>
      <c r="I121" s="241"/>
      <c r="J121" s="241"/>
      <c r="K121" s="241"/>
      <c r="L121" s="241"/>
      <c r="M121" s="241"/>
      <c r="N121" s="241"/>
      <c r="O121" s="241"/>
      <c r="P121" s="241"/>
      <c r="Q121" s="241"/>
      <c r="R121" s="241"/>
      <c r="S121" s="241"/>
      <c r="T121" s="241"/>
      <c r="U121" s="242"/>
      <c r="V121" s="241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 t="s">
        <v>112</v>
      </c>
      <c r="AH121" s="218">
        <v>0</v>
      </c>
      <c r="AI121" s="218"/>
      <c r="AJ121" s="218"/>
      <c r="AK121" s="218"/>
      <c r="AL121" s="218"/>
      <c r="AM121" s="218"/>
      <c r="AN121" s="218"/>
      <c r="AO121" s="218"/>
      <c r="AP121" s="218"/>
      <c r="AQ121" s="218"/>
      <c r="AR121" s="218"/>
      <c r="AS121" s="218"/>
      <c r="AT121" s="218"/>
      <c r="AU121" s="218"/>
      <c r="AV121" s="218"/>
      <c r="AW121" s="218"/>
      <c r="AX121" s="218"/>
      <c r="AY121" s="218"/>
      <c r="AZ121" s="218"/>
      <c r="BA121" s="218"/>
      <c r="BB121" s="218"/>
      <c r="BC121" s="218"/>
      <c r="BD121" s="218"/>
      <c r="BE121" s="218"/>
      <c r="BF121" s="218"/>
      <c r="BG121" s="218"/>
      <c r="BH121" s="218"/>
    </row>
    <row r="122" spans="1:60" outlineLevel="1" x14ac:dyDescent="0.2">
      <c r="A122" s="219">
        <v>45</v>
      </c>
      <c r="B122" s="229" t="s">
        <v>273</v>
      </c>
      <c r="C122" s="267" t="s">
        <v>274</v>
      </c>
      <c r="D122" s="231" t="s">
        <v>213</v>
      </c>
      <c r="E122" s="235">
        <v>2.4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21</v>
      </c>
      <c r="M122" s="241">
        <f>G122*(1+L122/100)</f>
        <v>0</v>
      </c>
      <c r="N122" s="241">
        <v>8.6099999999999996E-3</v>
      </c>
      <c r="O122" s="241">
        <f>ROUND(E122*N122,2)</f>
        <v>0.02</v>
      </c>
      <c r="P122" s="241">
        <v>0</v>
      </c>
      <c r="Q122" s="241">
        <f>ROUND(E122*P122,2)</f>
        <v>0</v>
      </c>
      <c r="R122" s="241"/>
      <c r="S122" s="241" t="s">
        <v>131</v>
      </c>
      <c r="T122" s="241">
        <v>1.53365</v>
      </c>
      <c r="U122" s="242">
        <f>ROUND(E122*T122,2)</f>
        <v>3.68</v>
      </c>
      <c r="V122" s="241"/>
      <c r="W122" s="218"/>
      <c r="X122" s="218"/>
      <c r="Y122" s="218"/>
      <c r="Z122" s="218"/>
      <c r="AA122" s="218"/>
      <c r="AB122" s="218"/>
      <c r="AC122" s="218"/>
      <c r="AD122" s="218"/>
      <c r="AE122" s="218"/>
      <c r="AF122" s="218"/>
      <c r="AG122" s="218" t="s">
        <v>110</v>
      </c>
      <c r="AH122" s="218"/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outlineLevel="1" x14ac:dyDescent="0.2">
      <c r="A123" s="219"/>
      <c r="B123" s="229"/>
      <c r="C123" s="268" t="s">
        <v>275</v>
      </c>
      <c r="D123" s="232"/>
      <c r="E123" s="236">
        <v>2.4</v>
      </c>
      <c r="F123" s="241"/>
      <c r="G123" s="241"/>
      <c r="H123" s="241"/>
      <c r="I123" s="241"/>
      <c r="J123" s="241"/>
      <c r="K123" s="241"/>
      <c r="L123" s="241"/>
      <c r="M123" s="241"/>
      <c r="N123" s="241"/>
      <c r="O123" s="241"/>
      <c r="P123" s="241"/>
      <c r="Q123" s="241"/>
      <c r="R123" s="241"/>
      <c r="S123" s="241"/>
      <c r="T123" s="241"/>
      <c r="U123" s="242"/>
      <c r="V123" s="241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 t="s">
        <v>112</v>
      </c>
      <c r="AH123" s="218">
        <v>0</v>
      </c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ht="22.5" outlineLevel="1" x14ac:dyDescent="0.2">
      <c r="A124" s="219">
        <v>46</v>
      </c>
      <c r="B124" s="229" t="s">
        <v>276</v>
      </c>
      <c r="C124" s="267" t="s">
        <v>277</v>
      </c>
      <c r="D124" s="231" t="s">
        <v>213</v>
      </c>
      <c r="E124" s="235">
        <v>98.3</v>
      </c>
      <c r="F124" s="240"/>
      <c r="G124" s="241">
        <f>ROUND(E124*F124,2)</f>
        <v>0</v>
      </c>
      <c r="H124" s="240"/>
      <c r="I124" s="241">
        <f>ROUND(E124*H124,2)</f>
        <v>0</v>
      </c>
      <c r="J124" s="240"/>
      <c r="K124" s="241">
        <f>ROUND(E124*J124,2)</f>
        <v>0</v>
      </c>
      <c r="L124" s="241">
        <v>21</v>
      </c>
      <c r="M124" s="241">
        <f>G124*(1+L124/100)</f>
        <v>0</v>
      </c>
      <c r="N124" s="241">
        <v>2.7200000000000002E-3</v>
      </c>
      <c r="O124" s="241">
        <f>ROUND(E124*N124,2)</f>
        <v>0.27</v>
      </c>
      <c r="P124" s="241">
        <v>0</v>
      </c>
      <c r="Q124" s="241">
        <f>ROUND(E124*P124,2)</f>
        <v>0</v>
      </c>
      <c r="R124" s="241"/>
      <c r="S124" s="241" t="s">
        <v>131</v>
      </c>
      <c r="T124" s="241">
        <v>0.54</v>
      </c>
      <c r="U124" s="242">
        <f>ROUND(E124*T124,2)</f>
        <v>53.08</v>
      </c>
      <c r="V124" s="241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 t="s">
        <v>110</v>
      </c>
      <c r="AH124" s="218"/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outlineLevel="1" x14ac:dyDescent="0.2">
      <c r="A125" s="219"/>
      <c r="B125" s="229"/>
      <c r="C125" s="268" t="s">
        <v>278</v>
      </c>
      <c r="D125" s="232"/>
      <c r="E125" s="236">
        <v>98.3</v>
      </c>
      <c r="F125" s="241"/>
      <c r="G125" s="241"/>
      <c r="H125" s="241"/>
      <c r="I125" s="241"/>
      <c r="J125" s="241"/>
      <c r="K125" s="241"/>
      <c r="L125" s="241"/>
      <c r="M125" s="241"/>
      <c r="N125" s="241"/>
      <c r="O125" s="241"/>
      <c r="P125" s="241"/>
      <c r="Q125" s="241"/>
      <c r="R125" s="241"/>
      <c r="S125" s="241"/>
      <c r="T125" s="241"/>
      <c r="U125" s="242"/>
      <c r="V125" s="241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 t="s">
        <v>112</v>
      </c>
      <c r="AH125" s="218">
        <v>0</v>
      </c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 ht="22.5" outlineLevel="1" x14ac:dyDescent="0.2">
      <c r="A126" s="219">
        <v>47</v>
      </c>
      <c r="B126" s="229" t="s">
        <v>279</v>
      </c>
      <c r="C126" s="267" t="s">
        <v>280</v>
      </c>
      <c r="D126" s="231" t="s">
        <v>213</v>
      </c>
      <c r="E126" s="235">
        <v>36.200000000000003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21</v>
      </c>
      <c r="M126" s="241">
        <f>G126*(1+L126/100)</f>
        <v>0</v>
      </c>
      <c r="N126" s="241">
        <v>2.7200000000000002E-3</v>
      </c>
      <c r="O126" s="241">
        <f>ROUND(E126*N126,2)</f>
        <v>0.1</v>
      </c>
      <c r="P126" s="241">
        <v>0</v>
      </c>
      <c r="Q126" s="241">
        <f>ROUND(E126*P126,2)</f>
        <v>0</v>
      </c>
      <c r="R126" s="241"/>
      <c r="S126" s="241" t="s">
        <v>131</v>
      </c>
      <c r="T126" s="241">
        <v>0.54</v>
      </c>
      <c r="U126" s="242">
        <f>ROUND(E126*T126,2)</f>
        <v>19.55</v>
      </c>
      <c r="V126" s="241"/>
      <c r="W126" s="218"/>
      <c r="X126" s="218"/>
      <c r="Y126" s="218"/>
      <c r="Z126" s="218"/>
      <c r="AA126" s="218"/>
      <c r="AB126" s="218"/>
      <c r="AC126" s="218"/>
      <c r="AD126" s="218"/>
      <c r="AE126" s="218"/>
      <c r="AF126" s="218"/>
      <c r="AG126" s="218" t="s">
        <v>110</v>
      </c>
      <c r="AH126" s="218"/>
      <c r="AI126" s="218"/>
      <c r="AJ126" s="218"/>
      <c r="AK126" s="218"/>
      <c r="AL126" s="218"/>
      <c r="AM126" s="218"/>
      <c r="AN126" s="218"/>
      <c r="AO126" s="218"/>
      <c r="AP126" s="218"/>
      <c r="AQ126" s="218"/>
      <c r="AR126" s="218"/>
      <c r="AS126" s="218"/>
      <c r="AT126" s="218"/>
      <c r="AU126" s="218"/>
      <c r="AV126" s="218"/>
      <c r="AW126" s="218"/>
      <c r="AX126" s="218"/>
      <c r="AY126" s="218"/>
      <c r="AZ126" s="218"/>
      <c r="BA126" s="218"/>
      <c r="BB126" s="218"/>
      <c r="BC126" s="218"/>
      <c r="BD126" s="218"/>
      <c r="BE126" s="218"/>
      <c r="BF126" s="218"/>
      <c r="BG126" s="218"/>
      <c r="BH126" s="218"/>
    </row>
    <row r="127" spans="1:60" outlineLevel="1" x14ac:dyDescent="0.2">
      <c r="A127" s="219"/>
      <c r="B127" s="229"/>
      <c r="C127" s="268" t="s">
        <v>281</v>
      </c>
      <c r="D127" s="232"/>
      <c r="E127" s="236">
        <v>36.200000000000003</v>
      </c>
      <c r="F127" s="241"/>
      <c r="G127" s="241"/>
      <c r="H127" s="241"/>
      <c r="I127" s="241"/>
      <c r="J127" s="241"/>
      <c r="K127" s="241"/>
      <c r="L127" s="241"/>
      <c r="M127" s="241"/>
      <c r="N127" s="241"/>
      <c r="O127" s="241"/>
      <c r="P127" s="241"/>
      <c r="Q127" s="241"/>
      <c r="R127" s="241"/>
      <c r="S127" s="241"/>
      <c r="T127" s="241"/>
      <c r="U127" s="242"/>
      <c r="V127" s="241"/>
      <c r="W127" s="218"/>
      <c r="X127" s="218"/>
      <c r="Y127" s="218"/>
      <c r="Z127" s="218"/>
      <c r="AA127" s="218"/>
      <c r="AB127" s="218"/>
      <c r="AC127" s="218"/>
      <c r="AD127" s="218"/>
      <c r="AE127" s="218"/>
      <c r="AF127" s="218"/>
      <c r="AG127" s="218" t="s">
        <v>112</v>
      </c>
      <c r="AH127" s="218">
        <v>0</v>
      </c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ht="22.5" outlineLevel="1" x14ac:dyDescent="0.2">
      <c r="A128" s="219">
        <v>48</v>
      </c>
      <c r="B128" s="229" t="s">
        <v>282</v>
      </c>
      <c r="C128" s="267" t="s">
        <v>283</v>
      </c>
      <c r="D128" s="231" t="s">
        <v>213</v>
      </c>
      <c r="E128" s="235">
        <v>2.5</v>
      </c>
      <c r="F128" s="240"/>
      <c r="G128" s="241">
        <f>ROUND(E128*F128,2)</f>
        <v>0</v>
      </c>
      <c r="H128" s="240"/>
      <c r="I128" s="241">
        <f>ROUND(E128*H128,2)</f>
        <v>0</v>
      </c>
      <c r="J128" s="240"/>
      <c r="K128" s="241">
        <f>ROUND(E128*J128,2)</f>
        <v>0</v>
      </c>
      <c r="L128" s="241">
        <v>21</v>
      </c>
      <c r="M128" s="241">
        <f>G128*(1+L128/100)</f>
        <v>0</v>
      </c>
      <c r="N128" s="241">
        <v>2.7200000000000002E-3</v>
      </c>
      <c r="O128" s="241">
        <f>ROUND(E128*N128,2)</f>
        <v>0.01</v>
      </c>
      <c r="P128" s="241">
        <v>0</v>
      </c>
      <c r="Q128" s="241">
        <f>ROUND(E128*P128,2)</f>
        <v>0</v>
      </c>
      <c r="R128" s="241"/>
      <c r="S128" s="241" t="s">
        <v>131</v>
      </c>
      <c r="T128" s="241">
        <v>0.54</v>
      </c>
      <c r="U128" s="242">
        <f>ROUND(E128*T128,2)</f>
        <v>1.35</v>
      </c>
      <c r="V128" s="241"/>
      <c r="W128" s="218"/>
      <c r="X128" s="218"/>
      <c r="Y128" s="218"/>
      <c r="Z128" s="218"/>
      <c r="AA128" s="218"/>
      <c r="AB128" s="218"/>
      <c r="AC128" s="218"/>
      <c r="AD128" s="218"/>
      <c r="AE128" s="218"/>
      <c r="AF128" s="218"/>
      <c r="AG128" s="218" t="s">
        <v>110</v>
      </c>
      <c r="AH128" s="218"/>
      <c r="AI128" s="218"/>
      <c r="AJ128" s="218"/>
      <c r="AK128" s="218"/>
      <c r="AL128" s="218"/>
      <c r="AM128" s="218"/>
      <c r="AN128" s="218"/>
      <c r="AO128" s="218"/>
      <c r="AP128" s="218"/>
      <c r="AQ128" s="218"/>
      <c r="AR128" s="218"/>
      <c r="AS128" s="218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</row>
    <row r="129" spans="1:60" outlineLevel="1" x14ac:dyDescent="0.2">
      <c r="A129" s="219"/>
      <c r="B129" s="229"/>
      <c r="C129" s="268" t="s">
        <v>284</v>
      </c>
      <c r="D129" s="232"/>
      <c r="E129" s="236">
        <v>2.5</v>
      </c>
      <c r="F129" s="241"/>
      <c r="G129" s="241"/>
      <c r="H129" s="241"/>
      <c r="I129" s="241"/>
      <c r="J129" s="241"/>
      <c r="K129" s="241"/>
      <c r="L129" s="241"/>
      <c r="M129" s="241"/>
      <c r="N129" s="241"/>
      <c r="O129" s="241"/>
      <c r="P129" s="241"/>
      <c r="Q129" s="241"/>
      <c r="R129" s="241"/>
      <c r="S129" s="241"/>
      <c r="T129" s="241"/>
      <c r="U129" s="242"/>
      <c r="V129" s="241"/>
      <c r="W129" s="218"/>
      <c r="X129" s="218"/>
      <c r="Y129" s="218"/>
      <c r="Z129" s="218"/>
      <c r="AA129" s="218"/>
      <c r="AB129" s="218"/>
      <c r="AC129" s="218"/>
      <c r="AD129" s="218"/>
      <c r="AE129" s="218"/>
      <c r="AF129" s="218"/>
      <c r="AG129" s="218" t="s">
        <v>112</v>
      </c>
      <c r="AH129" s="218">
        <v>0</v>
      </c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 outlineLevel="1" x14ac:dyDescent="0.2">
      <c r="A130" s="219">
        <v>49</v>
      </c>
      <c r="B130" s="229" t="s">
        <v>285</v>
      </c>
      <c r="C130" s="267" t="s">
        <v>286</v>
      </c>
      <c r="D130" s="231" t="s">
        <v>188</v>
      </c>
      <c r="E130" s="235">
        <v>6</v>
      </c>
      <c r="F130" s="240"/>
      <c r="G130" s="241">
        <f>ROUND(E130*F130,2)</f>
        <v>0</v>
      </c>
      <c r="H130" s="240"/>
      <c r="I130" s="241">
        <f>ROUND(E130*H130,2)</f>
        <v>0</v>
      </c>
      <c r="J130" s="240"/>
      <c r="K130" s="241">
        <f>ROUND(E130*J130,2)</f>
        <v>0</v>
      </c>
      <c r="L130" s="241">
        <v>21</v>
      </c>
      <c r="M130" s="241">
        <f>G130*(1+L130/100)</f>
        <v>0</v>
      </c>
      <c r="N130" s="241">
        <v>8.0999999999999996E-4</v>
      </c>
      <c r="O130" s="241">
        <f>ROUND(E130*N130,2)</f>
        <v>0</v>
      </c>
      <c r="P130" s="241">
        <v>0</v>
      </c>
      <c r="Q130" s="241">
        <f>ROUND(E130*P130,2)</f>
        <v>0</v>
      </c>
      <c r="R130" s="241" t="s">
        <v>116</v>
      </c>
      <c r="S130" s="241" t="s">
        <v>109</v>
      </c>
      <c r="T130" s="241">
        <v>0</v>
      </c>
      <c r="U130" s="242">
        <f>ROUND(E130*T130,2)</f>
        <v>0</v>
      </c>
      <c r="V130" s="241"/>
      <c r="W130" s="218"/>
      <c r="X130" s="218"/>
      <c r="Y130" s="218"/>
      <c r="Z130" s="218"/>
      <c r="AA130" s="218"/>
      <c r="AB130" s="218"/>
      <c r="AC130" s="218"/>
      <c r="AD130" s="218"/>
      <c r="AE130" s="218"/>
      <c r="AF130" s="218"/>
      <c r="AG130" s="218" t="s">
        <v>117</v>
      </c>
      <c r="AH130" s="218"/>
      <c r="AI130" s="218"/>
      <c r="AJ130" s="218"/>
      <c r="AK130" s="218"/>
      <c r="AL130" s="218"/>
      <c r="AM130" s="218"/>
      <c r="AN130" s="218"/>
      <c r="AO130" s="218"/>
      <c r="AP130" s="218"/>
      <c r="AQ130" s="218"/>
      <c r="AR130" s="218"/>
      <c r="AS130" s="218"/>
      <c r="AT130" s="218"/>
      <c r="AU130" s="218"/>
      <c r="AV130" s="218"/>
      <c r="AW130" s="218"/>
      <c r="AX130" s="218"/>
      <c r="AY130" s="218"/>
      <c r="AZ130" s="218"/>
      <c r="BA130" s="218"/>
      <c r="BB130" s="218"/>
      <c r="BC130" s="218"/>
      <c r="BD130" s="218"/>
      <c r="BE130" s="218"/>
      <c r="BF130" s="218"/>
      <c r="BG130" s="218"/>
      <c r="BH130" s="218"/>
    </row>
    <row r="131" spans="1:60" outlineLevel="1" x14ac:dyDescent="0.2">
      <c r="A131" s="219"/>
      <c r="B131" s="229"/>
      <c r="C131" s="268" t="s">
        <v>287</v>
      </c>
      <c r="D131" s="232"/>
      <c r="E131" s="236">
        <v>6</v>
      </c>
      <c r="F131" s="241"/>
      <c r="G131" s="241"/>
      <c r="H131" s="241"/>
      <c r="I131" s="241"/>
      <c r="J131" s="241"/>
      <c r="K131" s="241"/>
      <c r="L131" s="241"/>
      <c r="M131" s="241"/>
      <c r="N131" s="241"/>
      <c r="O131" s="241"/>
      <c r="P131" s="241"/>
      <c r="Q131" s="241"/>
      <c r="R131" s="241"/>
      <c r="S131" s="241"/>
      <c r="T131" s="241"/>
      <c r="U131" s="242"/>
      <c r="V131" s="241"/>
      <c r="W131" s="218"/>
      <c r="X131" s="218"/>
      <c r="Y131" s="218"/>
      <c r="Z131" s="218"/>
      <c r="AA131" s="218"/>
      <c r="AB131" s="218"/>
      <c r="AC131" s="218"/>
      <c r="AD131" s="218"/>
      <c r="AE131" s="218"/>
      <c r="AF131" s="218"/>
      <c r="AG131" s="218" t="s">
        <v>112</v>
      </c>
      <c r="AH131" s="218">
        <v>0</v>
      </c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ht="22.5" outlineLevel="1" x14ac:dyDescent="0.2">
      <c r="A132" s="219">
        <v>50</v>
      </c>
      <c r="B132" s="229" t="s">
        <v>288</v>
      </c>
      <c r="C132" s="267" t="s">
        <v>289</v>
      </c>
      <c r="D132" s="231" t="s">
        <v>188</v>
      </c>
      <c r="E132" s="235">
        <v>4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21</v>
      </c>
      <c r="M132" s="241">
        <f>G132*(1+L132/100)</f>
        <v>0</v>
      </c>
      <c r="N132" s="241">
        <v>1.1039999999999999E-2</v>
      </c>
      <c r="O132" s="241">
        <f>ROUND(E132*N132,2)</f>
        <v>0.04</v>
      </c>
      <c r="P132" s="241">
        <v>0</v>
      </c>
      <c r="Q132" s="241">
        <f>ROUND(E132*P132,2)</f>
        <v>0</v>
      </c>
      <c r="R132" s="241"/>
      <c r="S132" s="241" t="s">
        <v>131</v>
      </c>
      <c r="T132" s="241">
        <v>0</v>
      </c>
      <c r="U132" s="242">
        <f>ROUND(E132*T132,2)</f>
        <v>0</v>
      </c>
      <c r="V132" s="241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 t="s">
        <v>117</v>
      </c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218"/>
      <c r="BE132" s="218"/>
      <c r="BF132" s="218"/>
      <c r="BG132" s="218"/>
      <c r="BH132" s="218"/>
    </row>
    <row r="133" spans="1:60" outlineLevel="1" x14ac:dyDescent="0.2">
      <c r="A133" s="219"/>
      <c r="B133" s="229"/>
      <c r="C133" s="268" t="s">
        <v>290</v>
      </c>
      <c r="D133" s="232"/>
      <c r="E133" s="236">
        <v>4</v>
      </c>
      <c r="F133" s="241"/>
      <c r="G133" s="241"/>
      <c r="H133" s="241"/>
      <c r="I133" s="241"/>
      <c r="J133" s="241"/>
      <c r="K133" s="241"/>
      <c r="L133" s="241"/>
      <c r="M133" s="241"/>
      <c r="N133" s="241"/>
      <c r="O133" s="241"/>
      <c r="P133" s="241"/>
      <c r="Q133" s="241"/>
      <c r="R133" s="241"/>
      <c r="S133" s="241"/>
      <c r="T133" s="241"/>
      <c r="U133" s="242"/>
      <c r="V133" s="241"/>
      <c r="W133" s="218"/>
      <c r="X133" s="218"/>
      <c r="Y133" s="218"/>
      <c r="Z133" s="218"/>
      <c r="AA133" s="218"/>
      <c r="AB133" s="218"/>
      <c r="AC133" s="218"/>
      <c r="AD133" s="218"/>
      <c r="AE133" s="218"/>
      <c r="AF133" s="218"/>
      <c r="AG133" s="218" t="s">
        <v>112</v>
      </c>
      <c r="AH133" s="218">
        <v>0</v>
      </c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 x14ac:dyDescent="0.2">
      <c r="A134" s="219">
        <v>51</v>
      </c>
      <c r="B134" s="229" t="s">
        <v>291</v>
      </c>
      <c r="C134" s="267" t="s">
        <v>292</v>
      </c>
      <c r="D134" s="231" t="s">
        <v>158</v>
      </c>
      <c r="E134" s="235">
        <v>0.74728000000000006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21</v>
      </c>
      <c r="M134" s="241">
        <f>G134*(1+L134/100)</f>
        <v>0</v>
      </c>
      <c r="N134" s="241">
        <v>0</v>
      </c>
      <c r="O134" s="241">
        <f>ROUND(E134*N134,2)</f>
        <v>0</v>
      </c>
      <c r="P134" s="241">
        <v>0</v>
      </c>
      <c r="Q134" s="241">
        <f>ROUND(E134*P134,2)</f>
        <v>0</v>
      </c>
      <c r="R134" s="241" t="s">
        <v>241</v>
      </c>
      <c r="S134" s="241" t="s">
        <v>109</v>
      </c>
      <c r="T134" s="241">
        <v>4.9470000000000001</v>
      </c>
      <c r="U134" s="242">
        <f>ROUND(E134*T134,2)</f>
        <v>3.7</v>
      </c>
      <c r="V134" s="241"/>
      <c r="W134" s="218"/>
      <c r="X134" s="218"/>
      <c r="Y134" s="218"/>
      <c r="Z134" s="218"/>
      <c r="AA134" s="218"/>
      <c r="AB134" s="218"/>
      <c r="AC134" s="218"/>
      <c r="AD134" s="218"/>
      <c r="AE134" s="218"/>
      <c r="AF134" s="218"/>
      <c r="AG134" s="218" t="s">
        <v>174</v>
      </c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ht="22.5" outlineLevel="1" x14ac:dyDescent="0.2">
      <c r="A135" s="219">
        <v>52</v>
      </c>
      <c r="B135" s="229" t="s">
        <v>293</v>
      </c>
      <c r="C135" s="267" t="s">
        <v>294</v>
      </c>
      <c r="D135" s="231" t="s">
        <v>295</v>
      </c>
      <c r="E135" s="235">
        <v>0.98536999999999997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21</v>
      </c>
      <c r="M135" s="241">
        <f>G135*(1+L135/100)</f>
        <v>0</v>
      </c>
      <c r="N135" s="241">
        <v>0</v>
      </c>
      <c r="O135" s="241">
        <f>ROUND(E135*N135,2)</f>
        <v>0</v>
      </c>
      <c r="P135" s="241">
        <v>2.3E-3</v>
      </c>
      <c r="Q135" s="241">
        <f>ROUND(E135*P135,2)</f>
        <v>0</v>
      </c>
      <c r="R135" s="241"/>
      <c r="S135" s="241" t="s">
        <v>131</v>
      </c>
      <c r="T135" s="241">
        <v>4.2504999999999997</v>
      </c>
      <c r="U135" s="242">
        <f>ROUND(E135*T135,2)</f>
        <v>4.1900000000000004</v>
      </c>
      <c r="V135" s="241"/>
      <c r="W135" s="218"/>
      <c r="X135" s="218"/>
      <c r="Y135" s="218"/>
      <c r="Z135" s="218"/>
      <c r="AA135" s="218"/>
      <c r="AB135" s="218"/>
      <c r="AC135" s="218"/>
      <c r="AD135" s="218"/>
      <c r="AE135" s="218"/>
      <c r="AF135" s="218"/>
      <c r="AG135" s="218" t="s">
        <v>159</v>
      </c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 x14ac:dyDescent="0.2">
      <c r="A136" s="225" t="s">
        <v>103</v>
      </c>
      <c r="B136" s="230" t="s">
        <v>76</v>
      </c>
      <c r="C136" s="269" t="s">
        <v>77</v>
      </c>
      <c r="D136" s="233"/>
      <c r="E136" s="237"/>
      <c r="F136" s="243"/>
      <c r="G136" s="243">
        <f>SUMIF(AG137:AG142,"&lt;&gt;NOR",G137:G142)</f>
        <v>0</v>
      </c>
      <c r="H136" s="243"/>
      <c r="I136" s="243">
        <f>SUM(I137:I142)</f>
        <v>0</v>
      </c>
      <c r="J136" s="243"/>
      <c r="K136" s="243">
        <f>SUM(K137:K142)</f>
        <v>0</v>
      </c>
      <c r="L136" s="243"/>
      <c r="M136" s="243">
        <f>SUM(M137:M142)</f>
        <v>0</v>
      </c>
      <c r="N136" s="243"/>
      <c r="O136" s="243">
        <f>SUM(O137:O142)</f>
        <v>0.6</v>
      </c>
      <c r="P136" s="243"/>
      <c r="Q136" s="243">
        <f>SUM(Q137:Q142)</f>
        <v>0</v>
      </c>
      <c r="R136" s="243"/>
      <c r="S136" s="243"/>
      <c r="T136" s="243"/>
      <c r="U136" s="244">
        <f>SUM(U137:U142)</f>
        <v>344.61</v>
      </c>
      <c r="V136" s="243"/>
      <c r="AG136" t="s">
        <v>104</v>
      </c>
    </row>
    <row r="137" spans="1:60" ht="22.5" outlineLevel="1" x14ac:dyDescent="0.2">
      <c r="A137" s="219">
        <v>53</v>
      </c>
      <c r="B137" s="229" t="s">
        <v>296</v>
      </c>
      <c r="C137" s="267" t="s">
        <v>297</v>
      </c>
      <c r="D137" s="231" t="s">
        <v>213</v>
      </c>
      <c r="E137" s="235">
        <v>4</v>
      </c>
      <c r="F137" s="240"/>
      <c r="G137" s="241">
        <f>ROUND(E137*F137,2)</f>
        <v>0</v>
      </c>
      <c r="H137" s="240"/>
      <c r="I137" s="241">
        <f>ROUND(E137*H137,2)</f>
        <v>0</v>
      </c>
      <c r="J137" s="240"/>
      <c r="K137" s="241">
        <f>ROUND(E137*J137,2)</f>
        <v>0</v>
      </c>
      <c r="L137" s="241">
        <v>21</v>
      </c>
      <c r="M137" s="241">
        <f>G137*(1+L137/100)</f>
        <v>0</v>
      </c>
      <c r="N137" s="241">
        <v>1.0499999999999999E-3</v>
      </c>
      <c r="O137" s="241">
        <f>ROUND(E137*N137,2)</f>
        <v>0</v>
      </c>
      <c r="P137" s="241">
        <v>0</v>
      </c>
      <c r="Q137" s="241">
        <f>ROUND(E137*P137,2)</f>
        <v>0</v>
      </c>
      <c r="R137" s="241" t="s">
        <v>76</v>
      </c>
      <c r="S137" s="241" t="s">
        <v>109</v>
      </c>
      <c r="T137" s="241">
        <v>0.17917</v>
      </c>
      <c r="U137" s="242">
        <f>ROUND(E137*T137,2)</f>
        <v>0.72</v>
      </c>
      <c r="V137" s="241"/>
      <c r="W137" s="218"/>
      <c r="X137" s="218"/>
      <c r="Y137" s="218"/>
      <c r="Z137" s="218"/>
      <c r="AA137" s="218"/>
      <c r="AB137" s="218"/>
      <c r="AC137" s="218"/>
      <c r="AD137" s="218"/>
      <c r="AE137" s="218"/>
      <c r="AF137" s="218"/>
      <c r="AG137" s="218" t="s">
        <v>110</v>
      </c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 x14ac:dyDescent="0.2">
      <c r="A138" s="219"/>
      <c r="B138" s="229"/>
      <c r="C138" s="268" t="s">
        <v>128</v>
      </c>
      <c r="D138" s="232"/>
      <c r="E138" s="236">
        <v>4</v>
      </c>
      <c r="F138" s="241"/>
      <c r="G138" s="241"/>
      <c r="H138" s="241"/>
      <c r="I138" s="241"/>
      <c r="J138" s="241"/>
      <c r="K138" s="241"/>
      <c r="L138" s="241"/>
      <c r="M138" s="241"/>
      <c r="N138" s="241"/>
      <c r="O138" s="241"/>
      <c r="P138" s="241"/>
      <c r="Q138" s="241"/>
      <c r="R138" s="241"/>
      <c r="S138" s="241"/>
      <c r="T138" s="241"/>
      <c r="U138" s="242"/>
      <c r="V138" s="241"/>
      <c r="W138" s="218"/>
      <c r="X138" s="218"/>
      <c r="Y138" s="218"/>
      <c r="Z138" s="218"/>
      <c r="AA138" s="218"/>
      <c r="AB138" s="218"/>
      <c r="AC138" s="218"/>
      <c r="AD138" s="218"/>
      <c r="AE138" s="218"/>
      <c r="AF138" s="218"/>
      <c r="AG138" s="218" t="s">
        <v>112</v>
      </c>
      <c r="AH138" s="218">
        <v>0</v>
      </c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ht="22.5" outlineLevel="1" x14ac:dyDescent="0.2">
      <c r="A139" s="219">
        <v>54</v>
      </c>
      <c r="B139" s="229" t="s">
        <v>298</v>
      </c>
      <c r="C139" s="267" t="s">
        <v>299</v>
      </c>
      <c r="D139" s="231" t="s">
        <v>188</v>
      </c>
      <c r="E139" s="235">
        <v>10</v>
      </c>
      <c r="F139" s="240"/>
      <c r="G139" s="241">
        <f>ROUND(E139*F139,2)</f>
        <v>0</v>
      </c>
      <c r="H139" s="240"/>
      <c r="I139" s="241">
        <f>ROUND(E139*H139,2)</f>
        <v>0</v>
      </c>
      <c r="J139" s="240"/>
      <c r="K139" s="241">
        <f>ROUND(E139*J139,2)</f>
        <v>0</v>
      </c>
      <c r="L139" s="241">
        <v>21</v>
      </c>
      <c r="M139" s="241">
        <f>G139*(1+L139/100)</f>
        <v>0</v>
      </c>
      <c r="N139" s="241">
        <v>0</v>
      </c>
      <c r="O139" s="241">
        <f>ROUND(E139*N139,2)</f>
        <v>0</v>
      </c>
      <c r="P139" s="241">
        <v>0</v>
      </c>
      <c r="Q139" s="241">
        <f>ROUND(E139*P139,2)</f>
        <v>0</v>
      </c>
      <c r="R139" s="241" t="s">
        <v>76</v>
      </c>
      <c r="S139" s="241" t="s">
        <v>109</v>
      </c>
      <c r="T139" s="241">
        <v>0.35216999999999998</v>
      </c>
      <c r="U139" s="242">
        <f>ROUND(E139*T139,2)</f>
        <v>3.52</v>
      </c>
      <c r="V139" s="241"/>
      <c r="W139" s="218"/>
      <c r="X139" s="218"/>
      <c r="Y139" s="218"/>
      <c r="Z139" s="218"/>
      <c r="AA139" s="218"/>
      <c r="AB139" s="218"/>
      <c r="AC139" s="218"/>
      <c r="AD139" s="218"/>
      <c r="AE139" s="218"/>
      <c r="AF139" s="218"/>
      <c r="AG139" s="218" t="s">
        <v>110</v>
      </c>
      <c r="AH139" s="218"/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  <c r="BA139" s="218"/>
      <c r="BB139" s="218"/>
      <c r="BC139" s="218"/>
      <c r="BD139" s="218"/>
      <c r="BE139" s="218"/>
      <c r="BF139" s="218"/>
      <c r="BG139" s="218"/>
      <c r="BH139" s="218"/>
    </row>
    <row r="140" spans="1:60" outlineLevel="1" x14ac:dyDescent="0.2">
      <c r="A140" s="219"/>
      <c r="B140" s="229"/>
      <c r="C140" s="268" t="s">
        <v>300</v>
      </c>
      <c r="D140" s="232"/>
      <c r="E140" s="236">
        <v>10</v>
      </c>
      <c r="F140" s="241"/>
      <c r="G140" s="241"/>
      <c r="H140" s="241"/>
      <c r="I140" s="241"/>
      <c r="J140" s="241"/>
      <c r="K140" s="241"/>
      <c r="L140" s="241"/>
      <c r="M140" s="241"/>
      <c r="N140" s="241"/>
      <c r="O140" s="241"/>
      <c r="P140" s="241"/>
      <c r="Q140" s="241"/>
      <c r="R140" s="241"/>
      <c r="S140" s="241"/>
      <c r="T140" s="241"/>
      <c r="U140" s="242"/>
      <c r="V140" s="241"/>
      <c r="W140" s="218"/>
      <c r="X140" s="218"/>
      <c r="Y140" s="218"/>
      <c r="Z140" s="218"/>
      <c r="AA140" s="218"/>
      <c r="AB140" s="218"/>
      <c r="AC140" s="218"/>
      <c r="AD140" s="218"/>
      <c r="AE140" s="218"/>
      <c r="AF140" s="218"/>
      <c r="AG140" s="218" t="s">
        <v>112</v>
      </c>
      <c r="AH140" s="218">
        <v>0</v>
      </c>
      <c r="AI140" s="218"/>
      <c r="AJ140" s="218"/>
      <c r="AK140" s="218"/>
      <c r="AL140" s="218"/>
      <c r="AM140" s="218"/>
      <c r="AN140" s="218"/>
      <c r="AO140" s="218"/>
      <c r="AP140" s="218"/>
      <c r="AQ140" s="218"/>
      <c r="AR140" s="218"/>
      <c r="AS140" s="218"/>
      <c r="AT140" s="218"/>
      <c r="AU140" s="218"/>
      <c r="AV140" s="218"/>
      <c r="AW140" s="218"/>
      <c r="AX140" s="218"/>
      <c r="AY140" s="218"/>
      <c r="AZ140" s="218"/>
      <c r="BA140" s="218"/>
      <c r="BB140" s="218"/>
      <c r="BC140" s="218"/>
      <c r="BD140" s="218"/>
      <c r="BE140" s="218"/>
      <c r="BF140" s="218"/>
      <c r="BG140" s="218"/>
      <c r="BH140" s="218"/>
    </row>
    <row r="141" spans="1:60" ht="22.5" outlineLevel="1" x14ac:dyDescent="0.2">
      <c r="A141" s="219">
        <v>55</v>
      </c>
      <c r="B141" s="229" t="s">
        <v>301</v>
      </c>
      <c r="C141" s="267" t="s">
        <v>302</v>
      </c>
      <c r="D141" s="231" t="s">
        <v>303</v>
      </c>
      <c r="E141" s="235">
        <v>2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41">
        <v>0.29942999999999997</v>
      </c>
      <c r="O141" s="241">
        <f>ROUND(E141*N141,2)</f>
        <v>0.6</v>
      </c>
      <c r="P141" s="241">
        <v>0</v>
      </c>
      <c r="Q141" s="241">
        <f>ROUND(E141*P141,2)</f>
        <v>0</v>
      </c>
      <c r="R141" s="241"/>
      <c r="S141" s="241" t="s">
        <v>131</v>
      </c>
      <c r="T141" s="241">
        <v>170.18644</v>
      </c>
      <c r="U141" s="242">
        <f>ROUND(E141*T141,2)</f>
        <v>340.37</v>
      </c>
      <c r="V141" s="241"/>
      <c r="W141" s="218"/>
      <c r="X141" s="218"/>
      <c r="Y141" s="218"/>
      <c r="Z141" s="218"/>
      <c r="AA141" s="218"/>
      <c r="AB141" s="218"/>
      <c r="AC141" s="218"/>
      <c r="AD141" s="218"/>
      <c r="AE141" s="218"/>
      <c r="AF141" s="218"/>
      <c r="AG141" s="218" t="s">
        <v>110</v>
      </c>
      <c r="AH141" s="218"/>
      <c r="AI141" s="218"/>
      <c r="AJ141" s="218"/>
      <c r="AK141" s="218"/>
      <c r="AL141" s="218"/>
      <c r="AM141" s="218"/>
      <c r="AN141" s="218"/>
      <c r="AO141" s="218"/>
      <c r="AP141" s="218"/>
      <c r="AQ141" s="218"/>
      <c r="AR141" s="218"/>
      <c r="AS141" s="218"/>
      <c r="AT141" s="218"/>
      <c r="AU141" s="218"/>
      <c r="AV141" s="218"/>
      <c r="AW141" s="218"/>
      <c r="AX141" s="218"/>
      <c r="AY141" s="218"/>
      <c r="AZ141" s="218"/>
      <c r="BA141" s="218"/>
      <c r="BB141" s="218"/>
      <c r="BC141" s="218"/>
      <c r="BD141" s="218"/>
      <c r="BE141" s="218"/>
      <c r="BF141" s="218"/>
      <c r="BG141" s="218"/>
      <c r="BH141" s="218"/>
    </row>
    <row r="142" spans="1:60" outlineLevel="1" x14ac:dyDescent="0.2">
      <c r="A142" s="219"/>
      <c r="B142" s="229"/>
      <c r="C142" s="268" t="s">
        <v>304</v>
      </c>
      <c r="D142" s="232"/>
      <c r="E142" s="236">
        <v>2</v>
      </c>
      <c r="F142" s="241"/>
      <c r="G142" s="241"/>
      <c r="H142" s="241"/>
      <c r="I142" s="241"/>
      <c r="J142" s="241"/>
      <c r="K142" s="241"/>
      <c r="L142" s="241"/>
      <c r="M142" s="241"/>
      <c r="N142" s="241"/>
      <c r="O142" s="241"/>
      <c r="P142" s="241"/>
      <c r="Q142" s="241"/>
      <c r="R142" s="241"/>
      <c r="S142" s="241"/>
      <c r="T142" s="241"/>
      <c r="U142" s="242"/>
      <c r="V142" s="241"/>
      <c r="W142" s="218"/>
      <c r="X142" s="218"/>
      <c r="Y142" s="218"/>
      <c r="Z142" s="218"/>
      <c r="AA142" s="218"/>
      <c r="AB142" s="218"/>
      <c r="AC142" s="218"/>
      <c r="AD142" s="218"/>
      <c r="AE142" s="218"/>
      <c r="AF142" s="218"/>
      <c r="AG142" s="218" t="s">
        <v>112</v>
      </c>
      <c r="AH142" s="218">
        <v>0</v>
      </c>
      <c r="AI142" s="218"/>
      <c r="AJ142" s="218"/>
      <c r="AK142" s="218"/>
      <c r="AL142" s="218"/>
      <c r="AM142" s="218"/>
      <c r="AN142" s="218"/>
      <c r="AO142" s="218"/>
      <c r="AP142" s="218"/>
      <c r="AQ142" s="218"/>
      <c r="AR142" s="218"/>
      <c r="AS142" s="218"/>
      <c r="AT142" s="218"/>
      <c r="AU142" s="218"/>
      <c r="AV142" s="218"/>
      <c r="AW142" s="218"/>
      <c r="AX142" s="218"/>
      <c r="AY142" s="218"/>
      <c r="AZ142" s="218"/>
      <c r="BA142" s="218"/>
      <c r="BB142" s="218"/>
      <c r="BC142" s="218"/>
      <c r="BD142" s="218"/>
      <c r="BE142" s="218"/>
      <c r="BF142" s="218"/>
      <c r="BG142" s="218"/>
      <c r="BH142" s="218"/>
    </row>
    <row r="143" spans="1:60" x14ac:dyDescent="0.2">
      <c r="A143" s="225" t="s">
        <v>103</v>
      </c>
      <c r="B143" s="230" t="s">
        <v>78</v>
      </c>
      <c r="C143" s="269" t="s">
        <v>29</v>
      </c>
      <c r="D143" s="233"/>
      <c r="E143" s="237"/>
      <c r="F143" s="243"/>
      <c r="G143" s="243">
        <f>SUMIF(AG144:AG144,"&lt;&gt;NOR",G144:G144)</f>
        <v>0</v>
      </c>
      <c r="H143" s="243"/>
      <c r="I143" s="243">
        <f>SUM(I144:I144)</f>
        <v>0</v>
      </c>
      <c r="J143" s="243"/>
      <c r="K143" s="243">
        <f>SUM(K144:K144)</f>
        <v>0</v>
      </c>
      <c r="L143" s="243"/>
      <c r="M143" s="243">
        <f>SUM(M144:M144)</f>
        <v>0</v>
      </c>
      <c r="N143" s="243"/>
      <c r="O143" s="243">
        <f>SUM(O144:O144)</f>
        <v>0</v>
      </c>
      <c r="P143" s="243"/>
      <c r="Q143" s="243">
        <f>SUM(Q144:Q144)</f>
        <v>0</v>
      </c>
      <c r="R143" s="243"/>
      <c r="S143" s="243"/>
      <c r="T143" s="243"/>
      <c r="U143" s="244">
        <f>SUM(U144:U144)</f>
        <v>0</v>
      </c>
      <c r="V143" s="243"/>
      <c r="AG143" t="s">
        <v>104</v>
      </c>
    </row>
    <row r="144" spans="1:60" ht="22.5" outlineLevel="1" x14ac:dyDescent="0.2">
      <c r="A144" s="245">
        <v>56</v>
      </c>
      <c r="B144" s="246" t="s">
        <v>305</v>
      </c>
      <c r="C144" s="270" t="s">
        <v>306</v>
      </c>
      <c r="D144" s="247" t="s">
        <v>307</v>
      </c>
      <c r="E144" s="248">
        <v>1</v>
      </c>
      <c r="F144" s="249"/>
      <c r="G144" s="250">
        <f>ROUND(E144*F144,2)</f>
        <v>0</v>
      </c>
      <c r="H144" s="249"/>
      <c r="I144" s="250">
        <f>ROUND(E144*H144,2)</f>
        <v>0</v>
      </c>
      <c r="J144" s="249"/>
      <c r="K144" s="250">
        <f>ROUND(E144*J144,2)</f>
        <v>0</v>
      </c>
      <c r="L144" s="250">
        <v>21</v>
      </c>
      <c r="M144" s="250">
        <f>G144*(1+L144/100)</f>
        <v>0</v>
      </c>
      <c r="N144" s="250">
        <v>0</v>
      </c>
      <c r="O144" s="250">
        <f>ROUND(E144*N144,2)</f>
        <v>0</v>
      </c>
      <c r="P144" s="250">
        <v>0</v>
      </c>
      <c r="Q144" s="250">
        <f>ROUND(E144*P144,2)</f>
        <v>0</v>
      </c>
      <c r="R144" s="250" t="s">
        <v>308</v>
      </c>
      <c r="S144" s="250" t="s">
        <v>109</v>
      </c>
      <c r="T144" s="250">
        <v>0</v>
      </c>
      <c r="U144" s="251">
        <f>ROUND(E144*T144,2)</f>
        <v>0</v>
      </c>
      <c r="V144" s="250"/>
      <c r="W144" s="218"/>
      <c r="X144" s="218"/>
      <c r="Y144" s="218"/>
      <c r="Z144" s="218"/>
      <c r="AA144" s="218"/>
      <c r="AB144" s="218"/>
      <c r="AC144" s="218"/>
      <c r="AD144" s="218"/>
      <c r="AE144" s="218"/>
      <c r="AF144" s="218"/>
      <c r="AG144" s="218" t="s">
        <v>309</v>
      </c>
      <c r="AH144" s="218"/>
      <c r="AI144" s="218"/>
      <c r="AJ144" s="218"/>
      <c r="AK144" s="218"/>
      <c r="AL144" s="218"/>
      <c r="AM144" s="218"/>
      <c r="AN144" s="218"/>
      <c r="AO144" s="218"/>
      <c r="AP144" s="218"/>
      <c r="AQ144" s="218"/>
      <c r="AR144" s="218"/>
      <c r="AS144" s="218"/>
      <c r="AT144" s="218"/>
      <c r="AU144" s="218"/>
      <c r="AV144" s="218"/>
      <c r="AW144" s="218"/>
      <c r="AX144" s="218"/>
      <c r="AY144" s="218"/>
      <c r="AZ144" s="218"/>
      <c r="BA144" s="218"/>
      <c r="BB144" s="218"/>
      <c r="BC144" s="218"/>
      <c r="BD144" s="218"/>
      <c r="BE144" s="218"/>
      <c r="BF144" s="218"/>
      <c r="BG144" s="218"/>
      <c r="BH144" s="218"/>
    </row>
    <row r="145" spans="1:33" x14ac:dyDescent="0.2">
      <c r="A145" s="6"/>
      <c r="B145" s="7" t="s">
        <v>310</v>
      </c>
      <c r="C145" s="271" t="s">
        <v>310</v>
      </c>
      <c r="D145" s="9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AE145">
        <v>15</v>
      </c>
      <c r="AF145">
        <v>21</v>
      </c>
    </row>
    <row r="146" spans="1:33" x14ac:dyDescent="0.2">
      <c r="A146" s="252"/>
      <c r="B146" s="253" t="s">
        <v>31</v>
      </c>
      <c r="C146" s="272" t="s">
        <v>310</v>
      </c>
      <c r="D146" s="254"/>
      <c r="E146" s="255"/>
      <c r="F146" s="255"/>
      <c r="G146" s="266">
        <f>G7+G12+G23+G29+G45+G47+G51+G59+G65+G94+G136+G143</f>
        <v>0</v>
      </c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AE146">
        <f>SUMIF(L7:L144,AE145,G7:G144)</f>
        <v>0</v>
      </c>
      <c r="AF146">
        <f>SUMIF(L7:L144,AF145,G7:G144)</f>
        <v>0</v>
      </c>
      <c r="AG146" t="s">
        <v>311</v>
      </c>
    </row>
    <row r="147" spans="1:33" x14ac:dyDescent="0.2">
      <c r="A147" s="6"/>
      <c r="B147" s="7" t="s">
        <v>310</v>
      </c>
      <c r="C147" s="271" t="s">
        <v>310</v>
      </c>
      <c r="D147" s="9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</row>
    <row r="148" spans="1:33" x14ac:dyDescent="0.2">
      <c r="A148" s="6"/>
      <c r="B148" s="7" t="s">
        <v>310</v>
      </c>
      <c r="C148" s="271" t="s">
        <v>310</v>
      </c>
      <c r="D148" s="9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33" x14ac:dyDescent="0.2">
      <c r="A149" s="256" t="s">
        <v>312</v>
      </c>
      <c r="B149" s="256"/>
      <c r="C149" s="273"/>
      <c r="D149" s="9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</row>
    <row r="150" spans="1:33" x14ac:dyDescent="0.2">
      <c r="A150" s="257"/>
      <c r="B150" s="258"/>
      <c r="C150" s="274"/>
      <c r="D150" s="258"/>
      <c r="E150" s="258"/>
      <c r="F150" s="258"/>
      <c r="G150" s="259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AG150" t="s">
        <v>313</v>
      </c>
    </row>
    <row r="151" spans="1:33" x14ac:dyDescent="0.2">
      <c r="A151" s="260"/>
      <c r="B151" s="261"/>
      <c r="C151" s="275"/>
      <c r="D151" s="261"/>
      <c r="E151" s="261"/>
      <c r="F151" s="261"/>
      <c r="G151" s="262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</row>
    <row r="152" spans="1:33" x14ac:dyDescent="0.2">
      <c r="A152" s="260"/>
      <c r="B152" s="261"/>
      <c r="C152" s="275"/>
      <c r="D152" s="261"/>
      <c r="E152" s="261"/>
      <c r="F152" s="261"/>
      <c r="G152" s="262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</row>
    <row r="153" spans="1:33" x14ac:dyDescent="0.2">
      <c r="A153" s="260"/>
      <c r="B153" s="261"/>
      <c r="C153" s="275"/>
      <c r="D153" s="261"/>
      <c r="E153" s="261"/>
      <c r="F153" s="261"/>
      <c r="G153" s="262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</row>
    <row r="154" spans="1:33" x14ac:dyDescent="0.2">
      <c r="A154" s="263"/>
      <c r="B154" s="264"/>
      <c r="C154" s="276"/>
      <c r="D154" s="264"/>
      <c r="E154" s="264"/>
      <c r="F154" s="264"/>
      <c r="G154" s="265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</row>
    <row r="155" spans="1:33" x14ac:dyDescent="0.2">
      <c r="A155" s="6"/>
      <c r="B155" s="7" t="s">
        <v>310</v>
      </c>
      <c r="C155" s="271" t="s">
        <v>310</v>
      </c>
      <c r="D155" s="9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</row>
    <row r="156" spans="1:33" x14ac:dyDescent="0.2">
      <c r="C156" s="277"/>
      <c r="D156" s="206"/>
      <c r="AG156" t="s">
        <v>314</v>
      </c>
    </row>
    <row r="157" spans="1:33" x14ac:dyDescent="0.2">
      <c r="D157" s="206"/>
    </row>
    <row r="158" spans="1:33" x14ac:dyDescent="0.2">
      <c r="D158" s="206"/>
    </row>
    <row r="159" spans="1:33" x14ac:dyDescent="0.2">
      <c r="D159" s="206"/>
    </row>
    <row r="160" spans="1:33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sheetProtection algorithmName="SHA-512" hashValue="KwpkLGxWDT6LP/D6GsYhkB7JWy43ShWpd8kfh5Yu+pUr/ciOuqmNThRt2+eJ2fIw/XlKB4dZ9x9ldLRu5w/QBQ==" saltValue="Slqye3SvT5KobVM2qjCxbA==" spinCount="100000" sheet="1"/>
  <mergeCells count="6">
    <mergeCell ref="A1:G1"/>
    <mergeCell ref="C2:G2"/>
    <mergeCell ref="C3:G3"/>
    <mergeCell ref="C4:G4"/>
    <mergeCell ref="A149:C149"/>
    <mergeCell ref="A150:G15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06 v2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'06 v2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Janoušek Václav</cp:lastModifiedBy>
  <cp:lastPrinted>2014-02-28T09:52:57Z</cp:lastPrinted>
  <dcterms:created xsi:type="dcterms:W3CDTF">2009-04-08T07:15:50Z</dcterms:created>
  <dcterms:modified xsi:type="dcterms:W3CDTF">2017-04-11T07:26:10Z</dcterms:modified>
</cp:coreProperties>
</file>